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upport Group\$$BOA Projects\$ACFR Prep\Fiscal Year 2025 ACFR\Final Blue Book in word and PDF\Downloadable Excel\2-Managements Discussion and Analysis (MD&amp;A)- ( Pages 7-37)- FY 2025\"/>
    </mc:Choice>
  </mc:AlternateContent>
  <xr:revisionPtr revIDLastSave="0" documentId="13_ncr:1_{03D9B2F6-0EB0-4E04-A700-27D1F6A81FF7}" xr6:coauthVersionLast="47" xr6:coauthVersionMax="47" xr10:uidLastSave="{00000000-0000-0000-0000-000000000000}"/>
  <bookViews>
    <workbookView xWindow="29580" yWindow="780" windowWidth="21600" windowHeight="12030" tabRatio="652" firstSheet="1" activeTab="1" xr2:uid="{00000000-000D-0000-FFFF-FFFF00000000}"/>
  </bookViews>
  <sheets>
    <sheet name="Acerno_Cache_XXXXX" sheetId="27" state="veryHidden" r:id="rId1"/>
    <sheet name="Changes in Net Position Pg12-13" sheetId="7" r:id="rId2"/>
    <sheet name="Net Position Pg. 18-19" sheetId="10" r:id="rId3"/>
    <sheet name="Components of Net Deficit Pg.20" sheetId="25" r:id="rId4"/>
    <sheet name="Sheet1" sheetId="44" r:id="rId5"/>
    <sheet name="Pension statistics Pg. 21" sheetId="38" r:id="rId6"/>
    <sheet name="Governmental Funds Table Pg. 22" sheetId="26" r:id="rId7"/>
    <sheet name="Pollution Remediation Pg. 23" sheetId="28" r:id="rId8"/>
    <sheet name="General Fund Pg. 28" sheetId="40" r:id="rId9"/>
    <sheet name="Govt. &amp; BTA Activities Pg. 31" sheetId="43" r:id="rId10"/>
    <sheet name="NYC &amp; City-Related Debt Pg. 32" sheetId="41" r:id="rId11"/>
  </sheets>
  <externalReferences>
    <externalReference r:id="rId12"/>
  </externalReferences>
  <definedNames>
    <definedName name="_xlnm.Print_Area" localSheetId="1">'Changes in Net Position Pg12-13'!$A$1:$S$50</definedName>
    <definedName name="_xlnm.Print_Area" localSheetId="3">'Components of Net Deficit Pg.20'!$A$1:$I$39</definedName>
    <definedName name="_xlnm.Print_Area" localSheetId="8">'General Fund Pg. 28'!$A$2:$H$21</definedName>
    <definedName name="_xlnm.Print_Area" localSheetId="6">'Governmental Funds Table Pg. 22'!$A$5:$M$18</definedName>
    <definedName name="_xlnm.Print_Area" localSheetId="2">'Net Position Pg. 18-19'!$A$4:$S$22</definedName>
    <definedName name="_xlnm.Print_Area" localSheetId="10">'NYC &amp; City-Related Debt Pg. 32'!$A$3:$G$26</definedName>
    <definedName name="_xlnm.Print_Area" localSheetId="7">'Pollution Remediation Pg. 23'!$A$2:$F$16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3" i="7" l="1"/>
  <c r="Q43" i="7"/>
  <c r="S23" i="7"/>
  <c r="Q23" i="7"/>
  <c r="O50" i="7"/>
  <c r="O43" i="7"/>
  <c r="O23" i="7"/>
  <c r="C30" i="43"/>
  <c r="C13" i="43"/>
  <c r="C18" i="40"/>
  <c r="E18" i="40"/>
  <c r="H18" i="40"/>
  <c r="C16" i="28"/>
  <c r="F16" i="28"/>
  <c r="G37" i="25"/>
  <c r="I37" i="25"/>
  <c r="I38" i="25"/>
  <c r="I16" i="25"/>
  <c r="O22" i="10"/>
  <c r="Q22" i="10"/>
  <c r="O21" i="10"/>
  <c r="O20" i="10"/>
  <c r="O19" i="10"/>
  <c r="O17" i="10"/>
  <c r="O16" i="10"/>
  <c r="O15" i="10"/>
  <c r="O14" i="10"/>
  <c r="O13" i="10"/>
  <c r="O12" i="10"/>
  <c r="Q12" i="10"/>
  <c r="O11" i="10"/>
  <c r="O10" i="10"/>
  <c r="Q10" i="10"/>
  <c r="O48" i="7"/>
  <c r="Q48" i="7"/>
  <c r="C45" i="7"/>
  <c r="C47" i="7"/>
  <c r="C44" i="7"/>
  <c r="Q49" i="7"/>
  <c r="Q45" i="7"/>
  <c r="Q44" i="7"/>
  <c r="G16" i="25" l="1"/>
  <c r="G38" i="25" s="1"/>
  <c r="S16" i="7"/>
  <c r="S17" i="7"/>
  <c r="S18" i="7"/>
  <c r="S19" i="7"/>
  <c r="S20" i="7"/>
  <c r="S21" i="7"/>
  <c r="S22" i="7"/>
  <c r="S22" i="10" l="1"/>
  <c r="S21" i="10"/>
  <c r="S20" i="10"/>
  <c r="S19" i="10"/>
  <c r="S17" i="10"/>
  <c r="S16" i="10"/>
  <c r="S15" i="10"/>
  <c r="S14" i="10"/>
  <c r="S13" i="10"/>
  <c r="S12" i="10"/>
  <c r="S11" i="10"/>
  <c r="S10" i="10"/>
  <c r="Q21" i="10"/>
  <c r="Q20" i="10"/>
  <c r="Q19" i="10"/>
  <c r="Q17" i="10"/>
  <c r="Q16" i="10"/>
  <c r="Q15" i="10"/>
  <c r="Q14" i="10"/>
  <c r="Q13" i="10"/>
  <c r="Q11" i="10"/>
  <c r="S45" i="7"/>
  <c r="S44" i="7"/>
  <c r="S50" i="7" s="1"/>
  <c r="S42" i="7"/>
  <c r="S41" i="7"/>
  <c r="S40" i="7"/>
  <c r="S39" i="7"/>
  <c r="S38" i="7"/>
  <c r="S37" i="7"/>
  <c r="S36" i="7"/>
  <c r="S34" i="7"/>
  <c r="S33" i="7"/>
  <c r="S32" i="7"/>
  <c r="S31" i="7"/>
  <c r="S30" i="7"/>
  <c r="S29" i="7"/>
  <c r="S28" i="7"/>
  <c r="S27" i="7"/>
  <c r="S26" i="7"/>
  <c r="S15" i="7"/>
  <c r="S14" i="7"/>
  <c r="S12" i="7"/>
  <c r="S11" i="7"/>
  <c r="S10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Mperez</author>
  </authors>
  <commentList>
    <comment ref="Q47" authorId="0" shapeId="0" xr:uid="{00000000-0006-0000-0100-000001000000}">
      <text>
        <r>
          <rPr>
            <b/>
            <sz val="10"/>
            <color indexed="81"/>
            <rFont val="Tahoma"/>
            <family val="2"/>
          </rPr>
          <t>Mperez:</t>
        </r>
        <r>
          <rPr>
            <sz val="10"/>
            <color indexed="81"/>
            <rFont val="Tahoma"/>
            <family val="2"/>
          </rPr>
          <t xml:space="preserve">
Has the re-statement amount</t>
        </r>
      </text>
    </comment>
  </commentList>
</comments>
</file>

<file path=xl/sharedStrings.xml><?xml version="1.0" encoding="utf-8"?>
<sst xmlns="http://schemas.openxmlformats.org/spreadsheetml/2006/main" count="358" uniqueCount="212">
  <si>
    <t>Revenues:</t>
  </si>
  <si>
    <t>General revenues:</t>
  </si>
  <si>
    <t>Program revenues:</t>
  </si>
  <si>
    <t>Expenses:</t>
  </si>
  <si>
    <t>Governmental Activities</t>
  </si>
  <si>
    <t>(in thousands)</t>
  </si>
  <si>
    <t>$</t>
  </si>
  <si>
    <t>(in millions)</t>
  </si>
  <si>
    <t>General Fund</t>
  </si>
  <si>
    <r>
      <t>General Debt Service</t>
    </r>
    <r>
      <rPr>
        <b/>
        <vertAlign val="superscript"/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Fund</t>
    </r>
  </si>
  <si>
    <t>Nonmajor Governmental Funds</t>
  </si>
  <si>
    <t>Adjustment/Eliminations</t>
  </si>
  <si>
    <t>(in billions)</t>
  </si>
  <si>
    <t>New York City and 
City-Related Debt</t>
  </si>
  <si>
    <t>_______________</t>
  </si>
  <si>
    <t>This table is linked to the Fund_FS_xx (Current Year Income Statement)</t>
  </si>
  <si>
    <t>Some City-owned assets have a depreciable life used</t>
  </si>
  <si>
    <t>The City has issued debt for the acquisition and</t>
  </si>
  <si>
    <t xml:space="preserve">    for financial reporting that is different from the period</t>
  </si>
  <si>
    <t xml:space="preserve">    over which the related debt principal is being repaid.</t>
  </si>
  <si>
    <t xml:space="preserve">    construction of public purpose capital assets</t>
  </si>
  <si>
    <t xml:space="preserve">    which are not reported as City-owned assets on</t>
  </si>
  <si>
    <r>
      <t>Capital Projects</t>
    </r>
    <r>
      <rPr>
        <b/>
        <vertAlign val="superscript"/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Fund</t>
    </r>
  </si>
  <si>
    <t>Restatement of beginning net deficit……</t>
  </si>
  <si>
    <t>Net deficit-- beginning of year, as restated…</t>
  </si>
  <si>
    <t xml:space="preserve">Total </t>
  </si>
  <si>
    <t>Net position:</t>
  </si>
  <si>
    <t>This table is linked to Govt_FS_xx (Current Year Statement of Net Position)</t>
  </si>
  <si>
    <t>Net Position Restricted for:</t>
  </si>
  <si>
    <t>Unrestricted Net Position</t>
  </si>
  <si>
    <t>General Fund Pollution</t>
  </si>
  <si>
    <t>Remediation Expenditures</t>
  </si>
  <si>
    <t>(in billions, except %)</t>
  </si>
  <si>
    <t>NYCERS*</t>
  </si>
  <si>
    <t>TRS**</t>
  </si>
  <si>
    <t>BERS**</t>
  </si>
  <si>
    <t>POLICE*</t>
  </si>
  <si>
    <t>FIRE*</t>
  </si>
  <si>
    <t xml:space="preserve">**     QPP only  </t>
  </si>
  <si>
    <t>Changes in Net Position</t>
  </si>
  <si>
    <t>Business-type Activities</t>
  </si>
  <si>
    <t>Total Primary Government</t>
  </si>
  <si>
    <t>Net Position</t>
  </si>
  <si>
    <t>Governmental Funds</t>
  </si>
  <si>
    <t>Governmental activities:</t>
  </si>
  <si>
    <t>Bonds and notes payable</t>
  </si>
  <si>
    <t>*       Includes QPP and VSFs</t>
  </si>
  <si>
    <t xml:space="preserve">  </t>
  </si>
  <si>
    <t>Components of Net Position (Deficit)</t>
  </si>
  <si>
    <t>______________</t>
  </si>
  <si>
    <t>Net Investment in Capital Assets</t>
  </si>
  <si>
    <t xml:space="preserve">    Health (including payments to NYC </t>
  </si>
  <si>
    <t xml:space="preserve">    Charges for services ……………………..</t>
  </si>
  <si>
    <t xml:space="preserve">    Operating grants and contributions …….</t>
  </si>
  <si>
    <t xml:space="preserve">    Capital grants and contributions ………..</t>
  </si>
  <si>
    <t xml:space="preserve">    Other ……………………………………….</t>
  </si>
  <si>
    <t xml:space="preserve">     Total revenues ……………………….</t>
  </si>
  <si>
    <t xml:space="preserve">    General government ………………………</t>
  </si>
  <si>
    <t xml:space="preserve">    Public safety and judicial ………………..</t>
  </si>
  <si>
    <t xml:space="preserve">    Education ………………………………….</t>
  </si>
  <si>
    <t xml:space="preserve">    City University …………………………….</t>
  </si>
  <si>
    <t xml:space="preserve">    Social Services ……………………………</t>
  </si>
  <si>
    <t xml:space="preserve">    Environmental protection …………………</t>
  </si>
  <si>
    <t xml:space="preserve">    Transportation services …………………..</t>
  </si>
  <si>
    <t xml:space="preserve">    Parks, recreation and cultural activities ..</t>
  </si>
  <si>
    <t xml:space="preserve">    Libraries ……………………………………</t>
  </si>
  <si>
    <t xml:space="preserve">     Total expenses ……………………..</t>
  </si>
  <si>
    <t>Net investment in capital assets …………..</t>
  </si>
  <si>
    <t>Unrestricted (deficit) …………………………</t>
  </si>
  <si>
    <t>Total net position (deficit) ……………</t>
  </si>
  <si>
    <t xml:space="preserve">    the Statement of Net Position. This includes </t>
  </si>
  <si>
    <t xml:space="preserve">    assets of the NYC Transit Authority, the System,</t>
  </si>
  <si>
    <t xml:space="preserve">    NYC Health + Hospitals, and certain</t>
  </si>
  <si>
    <t xml:space="preserve">    public libraries and cultural institutions. </t>
  </si>
  <si>
    <t xml:space="preserve">    This is the debt outstanding for non-City owned </t>
  </si>
  <si>
    <t xml:space="preserve">    in the current period:</t>
  </si>
  <si>
    <t xml:space="preserve">Certain long-term obligations do not require funding </t>
  </si>
  <si>
    <t xml:space="preserve">    Judgments and claims  …………………………….</t>
  </si>
  <si>
    <t xml:space="preserve">    Total restricted net position …………………………</t>
  </si>
  <si>
    <t xml:space="preserve">    Landfill closure and postclosure care costs  …….</t>
  </si>
  <si>
    <t xml:space="preserve">City Membership (active, inactive             </t>
  </si>
  <si>
    <t xml:space="preserve">Less Plan Fiduciary Net Position (PFNP) </t>
  </si>
  <si>
    <t>Other:  ………………….………………………………..</t>
  </si>
  <si>
    <t xml:space="preserve">    Total unrestricted net position ….………….………</t>
  </si>
  <si>
    <t xml:space="preserve">    Net OPEB liability  …………...…………………….</t>
  </si>
  <si>
    <t xml:space="preserve">    assets at year end …………..…..…...……………</t>
  </si>
  <si>
    <t>Operations ……………….…………...………….………</t>
  </si>
  <si>
    <t>Debt Service ………..……………….…………………..</t>
  </si>
  <si>
    <t>Capital Projects  ……………………….………………..</t>
  </si>
  <si>
    <t xml:space="preserve">    Net Pension liability  ………….………..…………..</t>
  </si>
  <si>
    <t>Total Pension Liability (TPL) ………..……</t>
  </si>
  <si>
    <t>Net Pension Liability (NPL) ………....…..</t>
  </si>
  <si>
    <t>PFNP as a % of TPL*** ………..…...……</t>
  </si>
  <si>
    <t>Pension Expense ………………..…….….</t>
  </si>
  <si>
    <t>Current and other assets ……………….…….</t>
  </si>
  <si>
    <t>Capital assets (net of depreciation)………….</t>
  </si>
  <si>
    <t>Total assets ………………………..……</t>
  </si>
  <si>
    <t>Deferred outflows of resources …...…………</t>
  </si>
  <si>
    <t>Long-term liabilities outstanding .…….……..</t>
  </si>
  <si>
    <t>Other liabilities …………………………………</t>
  </si>
  <si>
    <t>Total liabilities …………………………..</t>
  </si>
  <si>
    <t>Deferred inflows of resources ………….……</t>
  </si>
  <si>
    <t>Restricted ………………………………..……</t>
  </si>
  <si>
    <t xml:space="preserve">    Investment income ………………………..</t>
  </si>
  <si>
    <t xml:space="preserve">    Taxes ………………………….……………</t>
  </si>
  <si>
    <t xml:space="preserve">        Health + Hospitals) ……………..…….</t>
  </si>
  <si>
    <t xml:space="preserve">    Housing ………………………….…………</t>
  </si>
  <si>
    <t xml:space="preserve">    Debt service interest ………….………….</t>
  </si>
  <si>
    <t xml:space="preserve">    Brooklyn Bridge Park Corp. ……….…….</t>
  </si>
  <si>
    <t xml:space="preserve">    The Trust for Governor's Island ………….</t>
  </si>
  <si>
    <t xml:space="preserve">    WTC Captive Insurance Co. …………….</t>
  </si>
  <si>
    <t xml:space="preserve">    New York City Tax Lien Trusts …….…..</t>
  </si>
  <si>
    <t>Change in net position …………………..……</t>
  </si>
  <si>
    <t>Net position (deficit)--ending ………..………..</t>
  </si>
  <si>
    <t>Revenues ……………………………..……</t>
  </si>
  <si>
    <t>Expenditures ………………………..…….</t>
  </si>
  <si>
    <t>Revenues …………………………………..</t>
  </si>
  <si>
    <t>Other financing sources (uses) ……...…..</t>
  </si>
  <si>
    <t>Other financing sources (uses) ..………..</t>
  </si>
  <si>
    <t xml:space="preserve">Public safety and judicial ………………………. </t>
  </si>
  <si>
    <t xml:space="preserve">Education ……………...………………………... </t>
  </si>
  <si>
    <t xml:space="preserve">Environmental protection …………….………... </t>
  </si>
  <si>
    <t>Parks, recreation, and cultural activities ……..</t>
  </si>
  <si>
    <t xml:space="preserve">Housing ………………………………………….. </t>
  </si>
  <si>
    <t>Health, including NYC Health + Hospitals ..….</t>
  </si>
  <si>
    <t xml:space="preserve">Libraries ..………………………………………… </t>
  </si>
  <si>
    <t>Total expenditures .……………………………</t>
  </si>
  <si>
    <t xml:space="preserve">Transfer, as required by law, to the General </t>
  </si>
  <si>
    <t xml:space="preserve">    Debt Service Fund of real estate taxes</t>
  </si>
  <si>
    <t xml:space="preserve">    collected in excess of the amount needed </t>
  </si>
  <si>
    <t xml:space="preserve">Discretionary transfers to the General Debt </t>
  </si>
  <si>
    <t xml:space="preserve">    Total expenditures and transfers 
 </t>
  </si>
  <si>
    <t xml:space="preserve">Total bonds and notes outstanding governmental </t>
  </si>
  <si>
    <t xml:space="preserve">Total bonds and notes outstanding business-type </t>
  </si>
  <si>
    <t xml:space="preserve">    Total bonds and notes outstanding ……..….………..</t>
  </si>
  <si>
    <t xml:space="preserve"> Tax Lien Collateralized Bonds ……...…………………</t>
  </si>
  <si>
    <t xml:space="preserve">    activities …………………….…………………………...</t>
  </si>
  <si>
    <t xml:space="preserve"> ECF Bonds ……………….……………………………..</t>
  </si>
  <si>
    <t xml:space="preserve"> HYIC Bonds ……………...……………………………..</t>
  </si>
  <si>
    <t xml:space="preserve"> IDA Bonds ……………….………………………………</t>
  </si>
  <si>
    <t xml:space="preserve"> TSASC Bonds ……………...…………………………..</t>
  </si>
  <si>
    <t xml:space="preserve"> TFA BARBs ……………….…………………………….</t>
  </si>
  <si>
    <t xml:space="preserve"> TFA Recovery Bonds ……………….………………….</t>
  </si>
  <si>
    <t xml:space="preserve"> TFA Bonds ………………………………………………</t>
  </si>
  <si>
    <t>Total before premiums/discounts (net) ……….……..…..</t>
  </si>
  <si>
    <t>Business-Type Activities:</t>
  </si>
  <si>
    <t>Grant to TFA ………………………………………….</t>
  </si>
  <si>
    <t xml:space="preserve"> (discretionary and other) …….……………………</t>
  </si>
  <si>
    <t xml:space="preserve"> Total surplus ……….………………………………</t>
  </si>
  <si>
    <t xml:space="preserve">    Service Fund ……………………..…….……….…</t>
  </si>
  <si>
    <t>Deferred outflows of resources ……………..………..</t>
  </si>
  <si>
    <t>General government …………..…………………</t>
  </si>
  <si>
    <t>Transportation services …………...……………</t>
  </si>
  <si>
    <t>Social services ………………………….……….</t>
  </si>
  <si>
    <t>Premiums/discounts (net) ………………………………...</t>
  </si>
  <si>
    <t xml:space="preserve"> activities ..………………………………………………..</t>
  </si>
  <si>
    <t>__________</t>
  </si>
  <si>
    <t>*    Not depreciable/amortizable</t>
  </si>
  <si>
    <t xml:space="preserve">**   Infrastructure elements include the roads, bridges, curbs and gutters, streets and </t>
  </si>
  <si>
    <t>Buildings……………………………..…….</t>
  </si>
  <si>
    <t>Construction work-in-progress* ..…..……</t>
  </si>
  <si>
    <t xml:space="preserve">    Total ...……………………………..……</t>
  </si>
  <si>
    <t>Buildings ……………………….………….</t>
  </si>
  <si>
    <t>Equipment (including software) …….……</t>
  </si>
  <si>
    <t>Infrastructure** ……………….……………</t>
  </si>
  <si>
    <t>Construction work-in-progress* .…………</t>
  </si>
  <si>
    <t xml:space="preserve">    Total ..……………………………………</t>
  </si>
  <si>
    <t>Land* ..……….……………………..……..</t>
  </si>
  <si>
    <t>Infrastructure** ..…………………..………</t>
  </si>
  <si>
    <t xml:space="preserve">      sidewalks, park land and improvements, piers, bulkheads and tunnels.</t>
  </si>
  <si>
    <t xml:space="preserve">    to finance debt service ……...…………...……….</t>
  </si>
  <si>
    <t>Payment to the Retiree Health Benefits Trust ….....</t>
  </si>
  <si>
    <t xml:space="preserve">    Lease liability …..............................................</t>
  </si>
  <si>
    <t>***    Calculated based on whole dollar unrounded amounts.</t>
  </si>
  <si>
    <t>Restatement of beginning net positon ….</t>
  </si>
  <si>
    <t xml:space="preserve">Debt service prepayments for lease purchase </t>
  </si>
  <si>
    <t xml:space="preserve">    debt service due in the subsequent fiscal year…</t>
  </si>
  <si>
    <t>Lease assets …................................</t>
  </si>
  <si>
    <t>Equipment (including software and subscription) ….………</t>
  </si>
  <si>
    <r>
      <t xml:space="preserve">Total net position (deficit) </t>
    </r>
    <r>
      <rPr>
        <sz val="10"/>
        <rFont val="Times New Roman"/>
        <family val="1"/>
      </rPr>
      <t>………….…....…………</t>
    </r>
  </si>
  <si>
    <t xml:space="preserve">*     The calculation of the reported surplus excludes restricted fund activities and </t>
  </si>
  <si>
    <t xml:space="preserve">       contributions to the revenue stabilization fund.  See Note A.2 of the Basic Financial</t>
  </si>
  <si>
    <t xml:space="preserve">      Statements.</t>
  </si>
  <si>
    <t xml:space="preserve"> General Obligation Bonds …..…………………..…..</t>
  </si>
  <si>
    <t xml:space="preserve">    Unrestricted Federal and State aid ………………………..</t>
  </si>
  <si>
    <t xml:space="preserve">   Tax equivalency and PILOT-HYIC ……...</t>
  </si>
  <si>
    <t xml:space="preserve">    Tobacco settlement-TSASC ….......</t>
  </si>
  <si>
    <t xml:space="preserve">    Interest income from leases-BBP and TGI…..................</t>
  </si>
  <si>
    <t xml:space="preserve">    Decrease in allowance for doubtful accounts …</t>
  </si>
  <si>
    <t xml:space="preserve">    Transfer from (to) residual liability-WTC Captive   ...</t>
  </si>
  <si>
    <t>2024</t>
  </si>
  <si>
    <t>Summary of City Pension Information Fiscal Year 2024</t>
  </si>
  <si>
    <t>Net position (deficit)--beginning of year -- as previusly reported………</t>
  </si>
  <si>
    <t>Restatement of beginning net position (deficit)….................................</t>
  </si>
  <si>
    <t>Net position (Deficit), beginning of year -- as restated …............</t>
  </si>
  <si>
    <t>2025</t>
  </si>
  <si>
    <t>Summary of City Pension Information Fiscal Year 2025</t>
  </si>
  <si>
    <t xml:space="preserve">    and retired) as of 6/30/23 ………..…….</t>
  </si>
  <si>
    <t xml:space="preserve">    and retired) as of 6/30/24 ………..…….</t>
  </si>
  <si>
    <t>Fund Balances (deficit), June 30, 2023 …</t>
  </si>
  <si>
    <t>Fund Balances (deficit), June 30, 2024 ...</t>
  </si>
  <si>
    <t>Fund Balances (deficit), June 30, 2025 …</t>
  </si>
  <si>
    <t>2023</t>
  </si>
  <si>
    <t>However, debt is amortized within the applicable</t>
  </si>
  <si>
    <t>period as dictated by governing State Local</t>
  </si>
  <si>
    <t>Finance Law and Federal</t>
  </si>
  <si>
    <t>Tax Law….............................................................................</t>
  </si>
  <si>
    <t xml:space="preserve">    Compensated absences…....................................................</t>
  </si>
  <si>
    <t>Reported surplus* ………..……………………………</t>
  </si>
  <si>
    <t>*HYIC bonds outstanding consists of $2.4 billion of fixed rate bonds outstanding and approximately $108.5 million of a term loan facility which has been drawn as of June 30, 2025</t>
  </si>
  <si>
    <r>
      <t>2,521</t>
    </r>
    <r>
      <rPr>
        <vertAlign val="superscript"/>
        <sz val="10"/>
        <rFont val="Times New Roman"/>
        <family val="1"/>
      </rPr>
      <t>*</t>
    </r>
  </si>
  <si>
    <r>
      <t>2,552</t>
    </r>
    <r>
      <rPr>
        <vertAlign val="superscript"/>
        <sz val="10"/>
        <rFont val="Times New Roman"/>
        <family val="1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</si>
</sst>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\(#,##0.0\)"/>
    <numFmt numFmtId="165" formatCode="_(* #,##0_);_(* \(#,##0\);_(* &quot;-&quot;??_);_(@_)"/>
    <numFmt numFmtId="166" formatCode="m/d;@"/>
    <numFmt numFmtId="167" formatCode="0.0%"/>
    <numFmt numFmtId="168" formatCode="0.0"/>
    <numFmt numFmtId="169" formatCode="_(* #,##0.0_);_(* \(#,##0.0\);_(* &quot;-&quot;??_);_(@_)"/>
    <numFmt numFmtId="170" formatCode="_(* #,##0.0_);_(* \(#,##0.0\);_(* &quot;-&quot;?_);_(@_)"/>
    <numFmt numFmtId="171" formatCode="0.0_);[Red]\(0.0\)"/>
    <numFmt numFmtId="172" formatCode="0.0_);\(0.0\)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vertAlign val="superscript"/>
      <sz val="10"/>
      <name val="Times New Roman"/>
      <family val="1"/>
    </font>
    <font>
      <sz val="12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sz val="11"/>
      <name val="Times New Roman"/>
      <family val="1"/>
    </font>
    <font>
      <b/>
      <sz val="9"/>
      <name val="Times New Roman"/>
      <family val="1"/>
    </font>
    <font>
      <u/>
      <sz val="10"/>
      <name val="Times New Roman"/>
      <family val="1"/>
    </font>
    <font>
      <i/>
      <sz val="10"/>
      <name val="Times New Roman"/>
      <family val="1"/>
    </font>
    <font>
      <sz val="10"/>
      <color indexed="12"/>
      <name val="Times New Roman"/>
      <family val="1"/>
    </font>
    <font>
      <sz val="9"/>
      <name val="Times New Roman"/>
      <family val="1"/>
    </font>
    <font>
      <sz val="10"/>
      <color rgb="FFFF0000"/>
      <name val="Times New Roman"/>
      <family val="1"/>
    </font>
    <font>
      <b/>
      <sz val="12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vertAlign val="superscript"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0">
    <xf numFmtId="0" fontId="0" fillId="0" borderId="0" xfId="0"/>
    <xf numFmtId="0" fontId="4" fillId="0" borderId="0" xfId="0" applyFont="1"/>
    <xf numFmtId="38" fontId="3" fillId="0" borderId="0" xfId="0" applyNumberFormat="1" applyFont="1" applyAlignment="1">
      <alignment horizontal="center" wrapText="1"/>
    </xf>
    <xf numFmtId="38" fontId="3" fillId="0" borderId="1" xfId="0" applyNumberFormat="1" applyFont="1" applyBorder="1" applyAlignment="1">
      <alignment horizontal="center" wrapText="1"/>
    </xf>
    <xf numFmtId="0" fontId="0" fillId="0" borderId="0" xfId="0" applyAlignment="1">
      <alignment shrinkToFit="1"/>
    </xf>
    <xf numFmtId="0" fontId="9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wrapText="1"/>
    </xf>
    <xf numFmtId="41" fontId="4" fillId="0" borderId="0" xfId="0" applyNumberFormat="1" applyFont="1"/>
    <xf numFmtId="41" fontId="11" fillId="0" borderId="0" xfId="0" applyNumberFormat="1" applyFont="1"/>
    <xf numFmtId="3" fontId="4" fillId="0" borderId="0" xfId="0" applyNumberFormat="1" applyFont="1"/>
    <xf numFmtId="43" fontId="4" fillId="0" borderId="0" xfId="0" applyNumberFormat="1" applyFont="1"/>
    <xf numFmtId="41" fontId="4" fillId="0" borderId="0" xfId="1" applyNumberFormat="1" applyFont="1" applyFill="1" applyAlignment="1">
      <alignment horizontal="right"/>
    </xf>
    <xf numFmtId="41" fontId="4" fillId="0" borderId="0" xfId="1" applyNumberFormat="1" applyFont="1" applyFill="1"/>
    <xf numFmtId="41" fontId="4" fillId="0" borderId="0" xfId="1" applyNumberFormat="1" applyFont="1"/>
    <xf numFmtId="41" fontId="4" fillId="0" borderId="1" xfId="0" applyNumberFormat="1" applyFont="1" applyBorder="1"/>
    <xf numFmtId="41" fontId="4" fillId="3" borderId="0" xfId="0" applyNumberFormat="1" applyFont="1" applyFill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 indent="1"/>
    </xf>
    <xf numFmtId="165" fontId="4" fillId="0" borderId="0" xfId="1" applyNumberFormat="1" applyFont="1" applyBorder="1"/>
    <xf numFmtId="0" fontId="4" fillId="0" borderId="0" xfId="0" applyFont="1" applyAlignment="1">
      <alignment horizontal="left" indent="1"/>
    </xf>
    <xf numFmtId="41" fontId="4" fillId="0" borderId="0" xfId="0" applyNumberFormat="1" applyFont="1" applyAlignment="1">
      <alignment horizontal="center"/>
    </xf>
    <xf numFmtId="41" fontId="4" fillId="0" borderId="3" xfId="0" applyNumberFormat="1" applyFont="1" applyBorder="1"/>
    <xf numFmtId="41" fontId="4" fillId="0" borderId="5" xfId="0" applyNumberFormat="1" applyFont="1" applyBorder="1"/>
    <xf numFmtId="165" fontId="4" fillId="0" borderId="0" xfId="0" applyNumberFormat="1" applyFont="1"/>
    <xf numFmtId="165" fontId="3" fillId="0" borderId="0" xfId="1" applyNumberFormat="1" applyFont="1" applyBorder="1"/>
    <xf numFmtId="165" fontId="4" fillId="0" borderId="0" xfId="1" applyNumberFormat="1" applyFont="1" applyFill="1" applyBorder="1"/>
    <xf numFmtId="43" fontId="4" fillId="0" borderId="0" xfId="1" applyFont="1" applyBorder="1"/>
    <xf numFmtId="43" fontId="4" fillId="0" borderId="0" xfId="1" applyFont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4" fontId="4" fillId="0" borderId="0" xfId="2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wrapText="1"/>
    </xf>
    <xf numFmtId="42" fontId="4" fillId="0" borderId="0" xfId="0" applyNumberFormat="1" applyFont="1"/>
    <xf numFmtId="166" fontId="13" fillId="0" borderId="0" xfId="0" applyNumberFormat="1" applyFont="1" applyAlignment="1">
      <alignment horizontal="left"/>
    </xf>
    <xf numFmtId="165" fontId="4" fillId="0" borderId="1" xfId="0" applyNumberFormat="1" applyFont="1" applyBorder="1"/>
    <xf numFmtId="3" fontId="4" fillId="0" borderId="1" xfId="0" applyNumberFormat="1" applyFont="1" applyBorder="1"/>
    <xf numFmtId="0" fontId="3" fillId="0" borderId="0" xfId="0" applyFont="1"/>
    <xf numFmtId="165" fontId="4" fillId="0" borderId="0" xfId="0" applyNumberFormat="1" applyFont="1" applyAlignment="1">
      <alignment horizontal="right"/>
    </xf>
    <xf numFmtId="165" fontId="4" fillId="0" borderId="1" xfId="1" applyNumberFormat="1" applyFont="1" applyFill="1" applyBorder="1" applyAlignment="1">
      <alignment horizontal="right"/>
    </xf>
    <xf numFmtId="165" fontId="4" fillId="0" borderId="0" xfId="1" applyNumberFormat="1" applyFont="1"/>
    <xf numFmtId="42" fontId="4" fillId="0" borderId="3" xfId="0" applyNumberFormat="1" applyFont="1" applyBorder="1"/>
    <xf numFmtId="0" fontId="4" fillId="0" borderId="0" xfId="0" applyFont="1" applyAlignment="1">
      <alignment horizontal="right"/>
    </xf>
    <xf numFmtId="0" fontId="15" fillId="0" borderId="0" xfId="0" applyFont="1"/>
    <xf numFmtId="41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 indent="3"/>
    </xf>
    <xf numFmtId="41" fontId="4" fillId="0" borderId="2" xfId="0" applyNumberFormat="1" applyFont="1" applyBorder="1" applyAlignment="1">
      <alignment horizontal="center"/>
    </xf>
    <xf numFmtId="41" fontId="4" fillId="0" borderId="2" xfId="0" applyNumberFormat="1" applyFont="1" applyBorder="1"/>
    <xf numFmtId="0" fontId="16" fillId="2" borderId="0" xfId="1" applyNumberFormat="1" applyFont="1" applyFill="1" applyAlignment="1"/>
    <xf numFmtId="165" fontId="16" fillId="2" borderId="0" xfId="1" applyNumberFormat="1" applyFont="1" applyFill="1" applyAlignment="1">
      <alignment horizontal="center"/>
    </xf>
    <xf numFmtId="165" fontId="16" fillId="2" borderId="0" xfId="1" applyNumberFormat="1" applyFont="1" applyFill="1" applyAlignment="1"/>
    <xf numFmtId="0" fontId="4" fillId="0" borderId="0" xfId="1" applyNumberFormat="1" applyFont="1"/>
    <xf numFmtId="165" fontId="3" fillId="0" borderId="0" xfId="1" applyNumberFormat="1" applyFont="1" applyBorder="1" applyAlignment="1">
      <alignment horizontal="center"/>
    </xf>
    <xf numFmtId="165" fontId="3" fillId="0" borderId="0" xfId="1" applyNumberFormat="1" applyFont="1" applyBorder="1" applyAlignment="1"/>
    <xf numFmtId="165" fontId="3" fillId="0" borderId="0" xfId="1" applyNumberFormat="1" applyFont="1" applyFill="1" applyBorder="1" applyAlignment="1"/>
    <xf numFmtId="165" fontId="3" fillId="0" borderId="0" xfId="1" applyNumberFormat="1" applyFont="1" applyFill="1" applyBorder="1" applyAlignment="1">
      <alignment horizontal="center"/>
    </xf>
    <xf numFmtId="165" fontId="4" fillId="0" borderId="0" xfId="1" applyNumberFormat="1" applyFont="1" applyBorder="1" applyAlignment="1">
      <alignment horizontal="center"/>
    </xf>
    <xf numFmtId="49" fontId="3" fillId="0" borderId="1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49" fontId="3" fillId="0" borderId="1" xfId="1" applyNumberFormat="1" applyFont="1" applyBorder="1" applyAlignment="1">
      <alignment horizontal="center"/>
    </xf>
    <xf numFmtId="165" fontId="4" fillId="0" borderId="0" xfId="1" applyNumberFormat="1" applyFont="1" applyAlignment="1">
      <alignment horizontal="center"/>
    </xf>
    <xf numFmtId="0" fontId="4" fillId="0" borderId="0" xfId="1" applyNumberFormat="1" applyFont="1" applyFill="1"/>
    <xf numFmtId="44" fontId="4" fillId="0" borderId="0" xfId="2" applyFont="1" applyFill="1" applyAlignment="1">
      <alignment horizontal="center"/>
    </xf>
    <xf numFmtId="41" fontId="4" fillId="0" borderId="0" xfId="1" applyNumberFormat="1" applyFont="1" applyFill="1" applyBorder="1"/>
    <xf numFmtId="165" fontId="4" fillId="0" borderId="0" xfId="1" applyNumberFormat="1" applyFont="1" applyFill="1" applyAlignment="1">
      <alignment horizontal="center"/>
    </xf>
    <xf numFmtId="165" fontId="4" fillId="0" borderId="0" xfId="1" applyNumberFormat="1" applyFont="1" applyFill="1"/>
    <xf numFmtId="165" fontId="4" fillId="0" borderId="0" xfId="1" applyNumberFormat="1" applyFont="1" applyFill="1" applyBorder="1" applyAlignment="1">
      <alignment horizontal="center"/>
    </xf>
    <xf numFmtId="0" fontId="4" fillId="0" borderId="0" xfId="1" applyNumberFormat="1" applyFont="1" applyFill="1" applyAlignment="1">
      <alignment horizontal="left" indent="3"/>
    </xf>
    <xf numFmtId="165" fontId="4" fillId="0" borderId="2" xfId="1" applyNumberFormat="1" applyFont="1" applyFill="1" applyBorder="1"/>
    <xf numFmtId="41" fontId="4" fillId="0" borderId="3" xfId="1" applyNumberFormat="1" applyFont="1" applyFill="1" applyBorder="1"/>
    <xf numFmtId="0" fontId="10" fillId="0" borderId="0" xfId="0" applyFont="1"/>
    <xf numFmtId="5" fontId="4" fillId="0" borderId="0" xfId="2" applyNumberFormat="1" applyFont="1" applyAlignment="1">
      <alignment horizontal="center"/>
    </xf>
    <xf numFmtId="164" fontId="4" fillId="0" borderId="0" xfId="0" applyNumberFormat="1" applyFont="1"/>
    <xf numFmtId="170" fontId="4" fillId="0" borderId="0" xfId="0" applyNumberFormat="1" applyFont="1" applyAlignment="1">
      <alignment horizontal="right"/>
    </xf>
    <xf numFmtId="170" fontId="4" fillId="0" borderId="0" xfId="0" applyNumberFormat="1" applyFont="1"/>
    <xf numFmtId="170" fontId="4" fillId="0" borderId="2" xfId="0" applyNumberFormat="1" applyFont="1" applyBorder="1"/>
    <xf numFmtId="169" fontId="4" fillId="0" borderId="0" xfId="2" applyNumberFormat="1" applyFont="1"/>
    <xf numFmtId="43" fontId="4" fillId="0" borderId="0" xfId="2" applyNumberFormat="1" applyFont="1" applyAlignment="1">
      <alignment horizontal="center"/>
    </xf>
    <xf numFmtId="164" fontId="4" fillId="0" borderId="1" xfId="0" applyNumberFormat="1" applyFont="1" applyBorder="1"/>
    <xf numFmtId="164" fontId="4" fillId="0" borderId="3" xfId="0" applyNumberFormat="1" applyFont="1" applyBorder="1"/>
    <xf numFmtId="0" fontId="17" fillId="0" borderId="0" xfId="0" applyFont="1"/>
    <xf numFmtId="0" fontId="17" fillId="0" borderId="0" xfId="0" applyFont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wrapText="1"/>
    </xf>
    <xf numFmtId="41" fontId="4" fillId="0" borderId="0" xfId="0" applyNumberFormat="1" applyFont="1" applyAlignment="1">
      <alignment horizontal="center" wrapText="1"/>
    </xf>
    <xf numFmtId="0" fontId="1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8" fontId="17" fillId="0" borderId="0" xfId="0" applyNumberFormat="1" applyFont="1"/>
    <xf numFmtId="168" fontId="17" fillId="0" borderId="0" xfId="0" applyNumberFormat="1" applyFont="1" applyAlignment="1">
      <alignment horizontal="center"/>
    </xf>
    <xf numFmtId="168" fontId="17" fillId="0" borderId="1" xfId="0" applyNumberFormat="1" applyFont="1" applyBorder="1"/>
    <xf numFmtId="168" fontId="4" fillId="0" borderId="0" xfId="0" applyNumberFormat="1" applyFont="1"/>
    <xf numFmtId="172" fontId="17" fillId="0" borderId="3" xfId="0" applyNumberFormat="1" applyFont="1" applyBorder="1"/>
    <xf numFmtId="172" fontId="17" fillId="0" borderId="0" xfId="0" applyNumberFormat="1" applyFont="1" applyAlignment="1">
      <alignment horizontal="center"/>
    </xf>
    <xf numFmtId="167" fontId="17" fillId="0" borderId="0" xfId="3" applyNumberFormat="1" applyFont="1"/>
    <xf numFmtId="167" fontId="17" fillId="0" borderId="0" xfId="3" applyNumberFormat="1" applyFont="1" applyAlignment="1">
      <alignment horizontal="center"/>
    </xf>
    <xf numFmtId="171" fontId="17" fillId="0" borderId="0" xfId="0" applyNumberFormat="1" applyFont="1"/>
    <xf numFmtId="171" fontId="17" fillId="0" borderId="0" xfId="0" applyNumberFormat="1" applyFont="1" applyAlignment="1">
      <alignment horizontal="center"/>
    </xf>
    <xf numFmtId="172" fontId="4" fillId="0" borderId="0" xfId="0" applyNumberFormat="1" applyFont="1"/>
    <xf numFmtId="172" fontId="17" fillId="0" borderId="0" xfId="0" applyNumberFormat="1" applyFont="1"/>
    <xf numFmtId="0" fontId="3" fillId="0" borderId="0" xfId="0" applyFont="1" applyAlignment="1">
      <alignment horizontal="center" wrapText="1"/>
    </xf>
    <xf numFmtId="3" fontId="4" fillId="0" borderId="5" xfId="0" applyNumberFormat="1" applyFont="1" applyBorder="1" applyAlignment="1">
      <alignment horizontal="right" wrapText="1"/>
    </xf>
    <xf numFmtId="41" fontId="4" fillId="0" borderId="1" xfId="1" applyNumberFormat="1" applyFont="1" applyFill="1" applyBorder="1"/>
    <xf numFmtId="41" fontId="4" fillId="0" borderId="2" xfId="1" applyNumberFormat="1" applyFont="1" applyFill="1" applyBorder="1"/>
    <xf numFmtId="41" fontId="4" fillId="0" borderId="5" xfId="1" applyNumberFormat="1" applyFont="1" applyFill="1" applyBorder="1"/>
    <xf numFmtId="41" fontId="4" fillId="0" borderId="6" xfId="1" applyNumberFormat="1" applyFont="1" applyFill="1" applyBorder="1"/>
    <xf numFmtId="165" fontId="4" fillId="0" borderId="0" xfId="1" applyNumberFormat="1" applyFont="1" applyAlignment="1">
      <alignment horizontal="right"/>
    </xf>
    <xf numFmtId="41" fontId="1" fillId="0" borderId="0" xfId="0" applyNumberFormat="1" applyFont="1" applyAlignment="1">
      <alignment horizontal="center"/>
    </xf>
    <xf numFmtId="41" fontId="1" fillId="0" borderId="0" xfId="0" applyNumberFormat="1" applyFont="1"/>
    <xf numFmtId="0" fontId="1" fillId="0" borderId="0" xfId="0" applyFont="1" applyAlignment="1">
      <alignment horizontal="center"/>
    </xf>
    <xf numFmtId="165" fontId="1" fillId="0" borderId="0" xfId="0" applyNumberFormat="1" applyFont="1"/>
    <xf numFmtId="0" fontId="14" fillId="0" borderId="1" xfId="0" applyFont="1" applyBorder="1"/>
    <xf numFmtId="43" fontId="4" fillId="0" borderId="0" xfId="1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165" fontId="3" fillId="0" borderId="0" xfId="1" applyNumberFormat="1" applyFont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165" fontId="3" fillId="0" borderId="1" xfId="1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8" fillId="0" borderId="1" xfId="0" applyFont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6" fillId="2" borderId="0" xfId="0" applyFont="1" applyFill="1" applyAlignment="1">
      <alignment horizontal="center"/>
    </xf>
    <xf numFmtId="41" fontId="10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wrapText="1"/>
    </xf>
  </cellXfs>
  <cellStyles count="7">
    <cellStyle name="Comma" xfId="1" builtinId="3"/>
    <cellStyle name="Comma 2" xfId="5" xr:uid="{00000000-0005-0000-0000-000001000000}"/>
    <cellStyle name="Currency" xfId="2" builtinId="4"/>
    <cellStyle name="Currency 2" xfId="6" xr:uid="{00000000-0005-0000-0000-000003000000}"/>
    <cellStyle name="Normal" xfId="0" builtinId="0"/>
    <cellStyle name="Normal 3" xfId="4" xr:uid="{00000000-0005-0000-0000-000005000000}"/>
    <cellStyle name="Percent" xfId="3" builtinId="5"/>
  </cellStyles>
  <dxfs count="0"/>
  <tableStyles count="0" defaultTableStyle="TableStyleMedium9" defaultPivotStyle="PivotStyleLight16"/>
  <colors>
    <mruColors>
      <color rgb="FF3399FF"/>
      <color rgb="FF00CCFF"/>
      <color rgb="FFFF33CC"/>
      <color rgb="FFFFCC99"/>
      <color rgb="FFCCFFFF"/>
      <color rgb="FF33CCCC"/>
      <color rgb="FFFFFF99"/>
      <color rgb="FFFF6600"/>
      <color rgb="FF0099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GASB%2034%20Project%20Plan\Division%20Financials%20&amp;%20Schedules_2025\Govt_Wide-F.S.-2025\Statement%20of%20Activities%202025.xlsx" TargetMode="External"/><Relationship Id="rId1" Type="http://schemas.openxmlformats.org/officeDocument/2006/relationships/externalLinkPath" Target="/GASB%2034%20Project%20Plan/Division%20Financials%20&amp;%20Schedules_2025/Govt_Wide-F.S.-2025/Statement%20of%20Activities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PENSES"/>
      <sheetName val="PROGRAM GENERAL"/>
      <sheetName val="OPERATING GRANTS CONTRIBUTIONS"/>
      <sheetName val="CAPITAL GRANTS CONTRIBUTIONS"/>
      <sheetName val="CHARGES FOR SERVICES"/>
      <sheetName val="GENERAL REVENUES"/>
      <sheetName val="Acerno_Cache_XXXXX"/>
      <sheetName val="STATEMENT OF ACTIVITIES"/>
      <sheetName val="RECONCILE I.S."/>
      <sheetName val="I.S. RECON (PRINT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6">
          <cell r="K66">
            <v>2478573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ColWidth="9.140625" defaultRowHeight="12.75" x14ac:dyDescent="0.2"/>
  <cols>
    <col min="1" max="16384" width="9.140625" style="4"/>
  </cols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H34"/>
  <sheetViews>
    <sheetView zoomScale="140" zoomScaleNormal="140" workbookViewId="0">
      <selection activeCell="C9" sqref="C9"/>
    </sheetView>
  </sheetViews>
  <sheetFormatPr defaultColWidth="9.140625" defaultRowHeight="12.75" x14ac:dyDescent="0.2"/>
  <cols>
    <col min="1" max="1" width="38.42578125" style="1" customWidth="1"/>
    <col min="2" max="2" width="1.28515625" style="1" customWidth="1"/>
    <col min="3" max="3" width="9.140625" style="1"/>
    <col min="4" max="4" width="1.28515625" style="1" customWidth="1"/>
    <col min="5" max="5" width="9.140625" style="1"/>
    <col min="6" max="6" width="1.28515625" style="1" customWidth="1"/>
    <col min="7" max="7" width="9.28515625" style="1" customWidth="1"/>
    <col min="8" max="16384" width="9.140625" style="1"/>
  </cols>
  <sheetData>
    <row r="2" spans="1:8" x14ac:dyDescent="0.2">
      <c r="A2" s="32" t="s">
        <v>4</v>
      </c>
      <c r="B2" s="7"/>
      <c r="C2" s="7"/>
      <c r="D2" s="7"/>
      <c r="E2" s="7"/>
    </row>
    <row r="3" spans="1:8" x14ac:dyDescent="0.2">
      <c r="A3" s="33"/>
      <c r="B3" s="7"/>
      <c r="C3" s="7"/>
      <c r="D3" s="7"/>
      <c r="E3" s="7"/>
    </row>
    <row r="4" spans="1:8" x14ac:dyDescent="0.2">
      <c r="A4" s="8"/>
      <c r="B4" s="8"/>
      <c r="C4" s="6">
        <v>2025</v>
      </c>
      <c r="D4" s="8"/>
      <c r="E4" s="6">
        <v>2024</v>
      </c>
      <c r="F4" s="8"/>
      <c r="G4" s="6">
        <v>2023</v>
      </c>
    </row>
    <row r="5" spans="1:8" x14ac:dyDescent="0.2">
      <c r="B5" s="8"/>
      <c r="D5" s="8"/>
      <c r="E5" s="9" t="s">
        <v>7</v>
      </c>
      <c r="F5" s="8"/>
      <c r="G5" s="8"/>
    </row>
    <row r="6" spans="1:8" x14ac:dyDescent="0.2">
      <c r="B6" s="8"/>
      <c r="D6" s="8"/>
      <c r="E6" s="8"/>
      <c r="F6" s="8"/>
      <c r="G6" s="8"/>
    </row>
    <row r="7" spans="1:8" x14ac:dyDescent="0.2">
      <c r="A7" s="1" t="s">
        <v>167</v>
      </c>
      <c r="B7" s="34" t="s">
        <v>6</v>
      </c>
      <c r="C7" s="11">
        <v>2725</v>
      </c>
      <c r="D7" s="8" t="s">
        <v>6</v>
      </c>
      <c r="E7" s="11">
        <v>2693</v>
      </c>
      <c r="F7" s="8" t="s">
        <v>6</v>
      </c>
      <c r="G7" s="11">
        <v>2624</v>
      </c>
    </row>
    <row r="8" spans="1:8" x14ac:dyDescent="0.2">
      <c r="A8" s="1" t="s">
        <v>159</v>
      </c>
      <c r="B8" s="8"/>
      <c r="C8" s="11">
        <v>37687</v>
      </c>
      <c r="D8" s="8"/>
      <c r="E8" s="11">
        <v>35959</v>
      </c>
      <c r="F8" s="8"/>
      <c r="G8" s="11">
        <v>33601</v>
      </c>
    </row>
    <row r="9" spans="1:8" x14ac:dyDescent="0.2">
      <c r="A9" s="1" t="s">
        <v>178</v>
      </c>
      <c r="B9" s="8"/>
      <c r="C9" s="11">
        <v>3995</v>
      </c>
      <c r="D9" s="8"/>
      <c r="E9" s="11">
        <v>3842</v>
      </c>
      <c r="F9" s="8"/>
      <c r="G9" s="11">
        <v>5604</v>
      </c>
    </row>
    <row r="10" spans="1:8" x14ac:dyDescent="0.2">
      <c r="A10" s="1" t="s">
        <v>168</v>
      </c>
      <c r="B10" s="8"/>
      <c r="C10" s="11">
        <v>20889</v>
      </c>
      <c r="D10" s="8"/>
      <c r="E10" s="11">
        <v>20028</v>
      </c>
      <c r="F10" s="8"/>
      <c r="G10" s="11">
        <v>20538</v>
      </c>
    </row>
    <row r="11" spans="1:8" x14ac:dyDescent="0.2">
      <c r="A11" s="1" t="s">
        <v>177</v>
      </c>
      <c r="B11" s="8"/>
      <c r="C11" s="11">
        <v>11349</v>
      </c>
      <c r="D11" s="8"/>
      <c r="E11" s="11">
        <v>12126</v>
      </c>
      <c r="F11" s="8"/>
      <c r="G11" s="11">
        <v>12564</v>
      </c>
    </row>
    <row r="12" spans="1:8" x14ac:dyDescent="0.2">
      <c r="A12" s="1" t="s">
        <v>160</v>
      </c>
      <c r="B12" s="8"/>
      <c r="C12" s="18">
        <v>12256</v>
      </c>
      <c r="D12" s="8"/>
      <c r="E12" s="18">
        <v>10751</v>
      </c>
      <c r="F12" s="8"/>
      <c r="G12" s="18">
        <v>10296</v>
      </c>
    </row>
    <row r="13" spans="1:8" ht="13.5" thickBot="1" x14ac:dyDescent="0.25">
      <c r="A13" s="1" t="s">
        <v>161</v>
      </c>
      <c r="B13" s="8" t="s">
        <v>6</v>
      </c>
      <c r="C13" s="25">
        <f>SUM(C7:C12)</f>
        <v>88901</v>
      </c>
      <c r="D13" s="8" t="s">
        <v>6</v>
      </c>
      <c r="E13" s="25">
        <v>85399</v>
      </c>
      <c r="F13" s="8" t="s">
        <v>6</v>
      </c>
      <c r="G13" s="25">
        <v>85227</v>
      </c>
    </row>
    <row r="14" spans="1:8" ht="11.25" customHeight="1" thickTop="1" x14ac:dyDescent="0.2">
      <c r="A14" s="1" t="s">
        <v>156</v>
      </c>
      <c r="B14" s="8"/>
      <c r="D14" s="8"/>
      <c r="E14" s="11"/>
      <c r="F14" s="24"/>
      <c r="G14" s="11"/>
    </row>
    <row r="15" spans="1:8" x14ac:dyDescent="0.2">
      <c r="A15" s="35" t="s">
        <v>157</v>
      </c>
      <c r="B15" s="8"/>
      <c r="D15" s="8"/>
      <c r="F15" s="8"/>
    </row>
    <row r="16" spans="1:8" ht="12.75" customHeight="1" x14ac:dyDescent="0.2">
      <c r="A16" s="36" t="s">
        <v>158</v>
      </c>
      <c r="B16" s="37"/>
      <c r="C16" s="37"/>
      <c r="D16" s="37"/>
      <c r="E16" s="37"/>
      <c r="F16" s="37"/>
      <c r="G16" s="37"/>
      <c r="H16" s="20"/>
    </row>
    <row r="17" spans="1:7" x14ac:dyDescent="0.2">
      <c r="A17" s="35" t="s">
        <v>169</v>
      </c>
      <c r="B17" s="8"/>
      <c r="D17" s="8"/>
      <c r="F17" s="8"/>
    </row>
    <row r="22" spans="1:7" x14ac:dyDescent="0.2">
      <c r="A22" s="38" t="s">
        <v>40</v>
      </c>
      <c r="B22" s="7"/>
      <c r="C22" s="7"/>
      <c r="D22" s="7"/>
      <c r="F22" s="8"/>
    </row>
    <row r="23" spans="1:7" x14ac:dyDescent="0.2">
      <c r="A23" s="8"/>
      <c r="B23" s="8"/>
      <c r="C23" s="6">
        <v>2025</v>
      </c>
      <c r="D23" s="8"/>
      <c r="E23" s="6">
        <v>2024</v>
      </c>
      <c r="F23" s="8"/>
      <c r="G23" s="6">
        <v>2023</v>
      </c>
    </row>
    <row r="24" spans="1:7" x14ac:dyDescent="0.2">
      <c r="B24" s="8"/>
      <c r="D24" s="8"/>
      <c r="E24" s="9" t="s">
        <v>7</v>
      </c>
      <c r="F24" s="8"/>
      <c r="G24" s="8"/>
    </row>
    <row r="25" spans="1:7" x14ac:dyDescent="0.2">
      <c r="B25" s="8"/>
      <c r="D25" s="8"/>
      <c r="E25" s="8"/>
      <c r="F25" s="8"/>
      <c r="G25" s="8"/>
    </row>
    <row r="26" spans="1:7" x14ac:dyDescent="0.2">
      <c r="A26" s="1" t="s">
        <v>162</v>
      </c>
      <c r="B26" s="8" t="s">
        <v>6</v>
      </c>
      <c r="C26" s="27">
        <v>28</v>
      </c>
      <c r="D26" s="8" t="s">
        <v>6</v>
      </c>
      <c r="E26" s="27">
        <v>30</v>
      </c>
      <c r="F26" s="8" t="s">
        <v>6</v>
      </c>
      <c r="G26" s="27">
        <v>30</v>
      </c>
    </row>
    <row r="27" spans="1:7" x14ac:dyDescent="0.2">
      <c r="A27" s="1" t="s">
        <v>163</v>
      </c>
      <c r="B27" s="8"/>
      <c r="C27" s="27">
        <v>7</v>
      </c>
      <c r="D27" s="8"/>
      <c r="E27" s="27">
        <v>9</v>
      </c>
      <c r="F27" s="8"/>
      <c r="G27" s="27">
        <v>9</v>
      </c>
    </row>
    <row r="28" spans="1:7" x14ac:dyDescent="0.2">
      <c r="A28" s="1" t="s">
        <v>164</v>
      </c>
      <c r="B28" s="8"/>
      <c r="C28" s="27">
        <v>459</v>
      </c>
      <c r="D28" s="8"/>
      <c r="E28" s="27">
        <v>475</v>
      </c>
      <c r="F28" s="8"/>
      <c r="G28" s="27">
        <v>503</v>
      </c>
    </row>
    <row r="29" spans="1:7" x14ac:dyDescent="0.2">
      <c r="A29" s="1" t="s">
        <v>165</v>
      </c>
      <c r="B29" s="8"/>
      <c r="C29" s="27">
        <v>110</v>
      </c>
      <c r="D29" s="8"/>
      <c r="E29" s="27">
        <v>100</v>
      </c>
      <c r="F29" s="8"/>
      <c r="G29" s="27">
        <v>80</v>
      </c>
    </row>
    <row r="30" spans="1:7" ht="13.5" thickBot="1" x14ac:dyDescent="0.25">
      <c r="A30" s="1" t="s">
        <v>166</v>
      </c>
      <c r="B30" s="8" t="s">
        <v>6</v>
      </c>
      <c r="C30" s="25">
        <f>SUM(C26:C29)</f>
        <v>604</v>
      </c>
      <c r="D30" s="8" t="s">
        <v>6</v>
      </c>
      <c r="E30" s="25">
        <v>614</v>
      </c>
      <c r="F30" s="8" t="s">
        <v>6</v>
      </c>
      <c r="G30" s="25">
        <v>622</v>
      </c>
    </row>
    <row r="31" spans="1:7" ht="13.5" thickTop="1" x14ac:dyDescent="0.2">
      <c r="A31" s="1" t="s">
        <v>156</v>
      </c>
      <c r="B31" s="8"/>
      <c r="D31" s="8"/>
      <c r="E31" s="11"/>
      <c r="F31" s="24"/>
      <c r="G31" s="11"/>
    </row>
    <row r="32" spans="1:7" x14ac:dyDescent="0.2">
      <c r="A32" s="35" t="s">
        <v>157</v>
      </c>
      <c r="B32" s="8"/>
      <c r="D32" s="8"/>
      <c r="F32" s="8"/>
    </row>
    <row r="33" spans="1:7" x14ac:dyDescent="0.2">
      <c r="A33" s="35" t="s">
        <v>158</v>
      </c>
      <c r="B33" s="35"/>
      <c r="C33" s="35"/>
      <c r="D33" s="35"/>
      <c r="E33" s="35"/>
      <c r="F33" s="35"/>
      <c r="G33" s="35"/>
    </row>
    <row r="34" spans="1:7" x14ac:dyDescent="0.2">
      <c r="A34" s="35" t="s">
        <v>169</v>
      </c>
      <c r="B34" s="8"/>
      <c r="D34" s="8"/>
      <c r="F34" s="8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7"/>
  <sheetViews>
    <sheetView zoomScaleNormal="100" workbookViewId="0">
      <selection activeCell="L24" sqref="L24"/>
    </sheetView>
  </sheetViews>
  <sheetFormatPr defaultColWidth="9.140625" defaultRowHeight="12.75" outlineLevelRow="1" x14ac:dyDescent="0.2"/>
  <cols>
    <col min="1" max="1" width="47.42578125" style="1" customWidth="1"/>
    <col min="2" max="2" width="1.28515625" style="1" customWidth="1"/>
    <col min="3" max="3" width="9.85546875" style="1" customWidth="1"/>
    <col min="4" max="4" width="1.28515625" style="1" customWidth="1"/>
    <col min="5" max="5" width="9.85546875" style="1" customWidth="1"/>
    <col min="6" max="6" width="1.28515625" style="1" customWidth="1"/>
    <col min="7" max="7" width="9.85546875" style="1" customWidth="1"/>
    <col min="8" max="16384" width="9.140625" style="1"/>
  </cols>
  <sheetData>
    <row r="1" spans="1:7" x14ac:dyDescent="0.2">
      <c r="A1" s="39"/>
      <c r="B1" s="39"/>
      <c r="C1" s="39"/>
      <c r="D1" s="39"/>
      <c r="E1" s="39"/>
    </row>
    <row r="3" spans="1:7" ht="33" customHeight="1" x14ac:dyDescent="0.2">
      <c r="B3" s="40"/>
      <c r="C3" s="139" t="s">
        <v>13</v>
      </c>
      <c r="D3" s="139"/>
      <c r="E3" s="139"/>
      <c r="F3" s="139"/>
      <c r="G3" s="139"/>
    </row>
    <row r="4" spans="1:7" s="8" customFormat="1" ht="15.75" customHeight="1" x14ac:dyDescent="0.2">
      <c r="C4" s="6">
        <v>2025</v>
      </c>
      <c r="D4" s="7"/>
      <c r="E4" s="6">
        <v>2024</v>
      </c>
      <c r="F4" s="7"/>
      <c r="G4" s="6">
        <v>2023</v>
      </c>
    </row>
    <row r="5" spans="1:7" x14ac:dyDescent="0.2">
      <c r="C5" s="128" t="s">
        <v>7</v>
      </c>
      <c r="D5" s="128"/>
      <c r="E5" s="128"/>
      <c r="F5" s="128"/>
      <c r="G5" s="128"/>
    </row>
    <row r="6" spans="1:7" x14ac:dyDescent="0.2">
      <c r="A6" s="33" t="s">
        <v>44</v>
      </c>
      <c r="C6" s="8"/>
      <c r="D6" s="8"/>
      <c r="E6" s="8"/>
      <c r="F6" s="8"/>
      <c r="G6" s="8"/>
    </row>
    <row r="7" spans="1:7" x14ac:dyDescent="0.2">
      <c r="A7" s="1" t="s">
        <v>45</v>
      </c>
      <c r="C7" s="8"/>
      <c r="D7" s="8"/>
      <c r="E7" s="8"/>
      <c r="F7" s="8"/>
      <c r="G7" s="8"/>
    </row>
    <row r="8" spans="1:7" x14ac:dyDescent="0.2">
      <c r="A8" s="23" t="s">
        <v>183</v>
      </c>
      <c r="C8" s="41">
        <v>46721</v>
      </c>
      <c r="E8" s="41">
        <v>41701</v>
      </c>
      <c r="G8" s="41">
        <v>40093</v>
      </c>
    </row>
    <row r="9" spans="1:7" x14ac:dyDescent="0.2">
      <c r="A9" s="23" t="s">
        <v>143</v>
      </c>
      <c r="C9" s="27">
        <v>55557</v>
      </c>
      <c r="E9" s="27">
        <v>49946</v>
      </c>
      <c r="G9" s="27">
        <v>45627</v>
      </c>
    </row>
    <row r="10" spans="1:7" hidden="1" x14ac:dyDescent="0.2">
      <c r="A10" s="23" t="s">
        <v>142</v>
      </c>
      <c r="C10" s="27">
        <v>0</v>
      </c>
      <c r="E10" s="27">
        <v>0</v>
      </c>
      <c r="G10" s="27">
        <v>0</v>
      </c>
    </row>
    <row r="11" spans="1:7" x14ac:dyDescent="0.2">
      <c r="A11" s="23" t="s">
        <v>141</v>
      </c>
      <c r="C11" s="27">
        <v>7456</v>
      </c>
      <c r="E11" s="27">
        <v>7672</v>
      </c>
      <c r="F11" s="42"/>
      <c r="G11" s="27">
        <v>7879</v>
      </c>
    </row>
    <row r="12" spans="1:7" x14ac:dyDescent="0.2">
      <c r="A12" s="23" t="s">
        <v>140</v>
      </c>
      <c r="C12" s="27">
        <v>879</v>
      </c>
      <c r="E12" s="27">
        <v>909</v>
      </c>
      <c r="G12" s="27">
        <v>938</v>
      </c>
    </row>
    <row r="13" spans="1:7" x14ac:dyDescent="0.2">
      <c r="A13" s="23" t="s">
        <v>139</v>
      </c>
      <c r="C13" s="27">
        <v>42</v>
      </c>
      <c r="E13" s="27">
        <v>47</v>
      </c>
      <c r="G13" s="27">
        <v>52</v>
      </c>
    </row>
    <row r="14" spans="1:7" ht="15.75" x14ac:dyDescent="0.2">
      <c r="A14" s="23" t="s">
        <v>138</v>
      </c>
      <c r="C14" s="121" t="s">
        <v>210</v>
      </c>
      <c r="E14" s="46" t="s">
        <v>211</v>
      </c>
      <c r="G14" s="27">
        <v>2519</v>
      </c>
    </row>
    <row r="15" spans="1:7" x14ac:dyDescent="0.2">
      <c r="A15" s="23" t="s">
        <v>137</v>
      </c>
      <c r="C15" s="43">
        <v>258</v>
      </c>
      <c r="E15" s="43">
        <v>282</v>
      </c>
      <c r="G15" s="43">
        <v>290</v>
      </c>
    </row>
    <row r="16" spans="1:7" ht="18.75" customHeight="1" x14ac:dyDescent="0.2">
      <c r="A16" s="1" t="s">
        <v>132</v>
      </c>
    </row>
    <row r="17" spans="1:7" x14ac:dyDescent="0.2">
      <c r="A17" s="1" t="s">
        <v>136</v>
      </c>
      <c r="C17" s="44">
        <v>113434</v>
      </c>
      <c r="E17" s="44">
        <v>103109</v>
      </c>
      <c r="G17" s="44">
        <v>97398</v>
      </c>
    </row>
    <row r="18" spans="1:7" ht="16.5" customHeight="1" x14ac:dyDescent="0.2">
      <c r="A18" s="45" t="s">
        <v>145</v>
      </c>
      <c r="C18" s="27"/>
      <c r="E18" s="27"/>
      <c r="G18" s="13"/>
    </row>
    <row r="19" spans="1:7" x14ac:dyDescent="0.2">
      <c r="A19" s="1" t="s">
        <v>45</v>
      </c>
      <c r="C19" s="27"/>
      <c r="E19" s="27"/>
      <c r="G19" s="13"/>
    </row>
    <row r="20" spans="1:7" x14ac:dyDescent="0.2">
      <c r="A20" s="23" t="s">
        <v>135</v>
      </c>
      <c r="C20" s="43">
        <v>0</v>
      </c>
      <c r="E20" s="43">
        <v>4</v>
      </c>
      <c r="G20" s="43">
        <v>21</v>
      </c>
    </row>
    <row r="21" spans="1:7" ht="15.75" customHeight="1" x14ac:dyDescent="0.2">
      <c r="A21" s="1" t="s">
        <v>133</v>
      </c>
    </row>
    <row r="22" spans="1:7" x14ac:dyDescent="0.2">
      <c r="A22" s="23" t="s">
        <v>155</v>
      </c>
      <c r="C22" s="43">
        <v>0</v>
      </c>
      <c r="E22" s="43">
        <v>4</v>
      </c>
      <c r="G22" s="44">
        <v>21</v>
      </c>
    </row>
    <row r="23" spans="1:7" ht="15.75" customHeight="1" x14ac:dyDescent="0.2">
      <c r="A23" s="1" t="s">
        <v>144</v>
      </c>
      <c r="C23" s="46">
        <v>113434</v>
      </c>
      <c r="E23" s="46">
        <v>103113</v>
      </c>
      <c r="G23" s="46">
        <v>97419</v>
      </c>
    </row>
    <row r="24" spans="1:7" ht="15" customHeight="1" outlineLevel="1" x14ac:dyDescent="0.2">
      <c r="A24" s="1" t="s">
        <v>154</v>
      </c>
      <c r="C24" s="47">
        <v>7597</v>
      </c>
      <c r="D24" s="48"/>
      <c r="E24" s="47">
        <v>7217</v>
      </c>
      <c r="F24" s="48"/>
      <c r="G24" s="47">
        <v>7132</v>
      </c>
    </row>
    <row r="25" spans="1:7" ht="16.5" customHeight="1" outlineLevel="1" thickBot="1" x14ac:dyDescent="0.25">
      <c r="A25" s="1" t="s">
        <v>134</v>
      </c>
      <c r="C25" s="49">
        <v>121031</v>
      </c>
      <c r="E25" s="49">
        <v>110330</v>
      </c>
      <c r="G25" s="49">
        <v>104551</v>
      </c>
    </row>
    <row r="26" spans="1:7" ht="12.75" customHeight="1" thickTop="1" x14ac:dyDescent="0.2">
      <c r="A26" s="120"/>
    </row>
    <row r="27" spans="1:7" ht="30" customHeight="1" x14ac:dyDescent="0.2">
      <c r="A27" s="138" t="s">
        <v>209</v>
      </c>
      <c r="B27" s="138"/>
      <c r="C27" s="138"/>
      <c r="D27" s="138"/>
      <c r="E27" s="138"/>
      <c r="F27" s="138"/>
      <c r="G27" s="138"/>
    </row>
  </sheetData>
  <mergeCells count="3">
    <mergeCell ref="C5:G5"/>
    <mergeCell ref="C3:G3"/>
    <mergeCell ref="A27:G27"/>
  </mergeCells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51"/>
  <sheetViews>
    <sheetView tabSelected="1" zoomScale="95" zoomScaleNormal="95" workbookViewId="0">
      <pane ySplit="6" topLeftCell="A7" activePane="bottomLeft" state="frozen"/>
      <selection activeCell="V33" sqref="V33"/>
      <selection pane="bottomLeft" activeCell="G50" sqref="G50"/>
    </sheetView>
  </sheetViews>
  <sheetFormatPr defaultColWidth="9.140625" defaultRowHeight="12.75" outlineLevelRow="1" x14ac:dyDescent="0.2"/>
  <cols>
    <col min="1" max="1" width="58.28515625" style="1" customWidth="1"/>
    <col min="2" max="2" width="2.7109375" style="8" customWidth="1"/>
    <col min="3" max="3" width="14" style="8" customWidth="1"/>
    <col min="4" max="4" width="2.7109375" style="8" customWidth="1"/>
    <col min="5" max="5" width="14" style="1" customWidth="1"/>
    <col min="6" max="6" width="2.7109375" style="1" customWidth="1"/>
    <col min="7" max="7" width="14" style="1" customWidth="1"/>
    <col min="8" max="8" width="2.7109375" style="1" customWidth="1"/>
    <col min="9" max="9" width="14" style="1" customWidth="1"/>
    <col min="10" max="10" width="2.7109375" style="1" customWidth="1"/>
    <col min="11" max="11" width="14" style="1" customWidth="1"/>
    <col min="12" max="12" width="2.7109375" style="1" customWidth="1"/>
    <col min="13" max="13" width="14" style="1" customWidth="1"/>
    <col min="14" max="14" width="2.7109375" style="8" customWidth="1"/>
    <col min="15" max="15" width="14" style="8" customWidth="1"/>
    <col min="16" max="16" width="2.7109375" style="8" customWidth="1"/>
    <col min="17" max="17" width="14" style="1" customWidth="1"/>
    <col min="18" max="18" width="2.7109375" style="1" customWidth="1"/>
    <col min="19" max="19" width="14" style="1" customWidth="1"/>
    <col min="20" max="16384" width="9.140625" style="1"/>
  </cols>
  <sheetData>
    <row r="1" spans="1:19" x14ac:dyDescent="0.2">
      <c r="A1" s="50"/>
      <c r="B1" s="122" t="s">
        <v>39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</row>
    <row r="2" spans="1:19" x14ac:dyDescent="0.2">
      <c r="B2" s="122" t="s">
        <v>5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</row>
    <row r="3" spans="1:19" x14ac:dyDescent="0.2">
      <c r="A3" s="1" t="s">
        <v>47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</row>
    <row r="4" spans="1:19" x14ac:dyDescent="0.2">
      <c r="B4" s="7"/>
      <c r="C4" s="123" t="s">
        <v>4</v>
      </c>
      <c r="D4" s="123"/>
      <c r="E4" s="123"/>
      <c r="F4" s="123"/>
      <c r="G4" s="123"/>
      <c r="H4" s="7"/>
      <c r="I4" s="123" t="s">
        <v>40</v>
      </c>
      <c r="J4" s="123"/>
      <c r="K4" s="123"/>
      <c r="L4" s="123"/>
      <c r="M4" s="123"/>
      <c r="N4" s="7"/>
      <c r="O4" s="123" t="s">
        <v>41</v>
      </c>
      <c r="P4" s="123"/>
      <c r="Q4" s="123"/>
      <c r="R4" s="123"/>
      <c r="S4" s="123"/>
    </row>
    <row r="5" spans="1:19" ht="12" customHeight="1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pans="1:19" s="7" customFormat="1" x14ac:dyDescent="0.2">
      <c r="C6" s="6">
        <v>2025</v>
      </c>
      <c r="E6" s="6">
        <v>2024</v>
      </c>
      <c r="G6" s="6">
        <v>2023</v>
      </c>
      <c r="I6" s="6">
        <v>2025</v>
      </c>
      <c r="K6" s="6">
        <v>2024</v>
      </c>
      <c r="M6" s="6">
        <v>2023</v>
      </c>
      <c r="O6" s="6">
        <v>2025</v>
      </c>
      <c r="Q6" s="6">
        <v>2024</v>
      </c>
      <c r="S6" s="6">
        <v>2023</v>
      </c>
    </row>
    <row r="7" spans="1:19" x14ac:dyDescent="0.2">
      <c r="E7" s="7"/>
      <c r="F7" s="7"/>
      <c r="G7" s="7"/>
      <c r="H7" s="7"/>
      <c r="I7" s="7"/>
      <c r="J7" s="7"/>
      <c r="K7" s="7"/>
      <c r="L7" s="7"/>
      <c r="M7" s="7"/>
      <c r="S7" s="7"/>
    </row>
    <row r="8" spans="1:19" x14ac:dyDescent="0.2">
      <c r="A8" s="1" t="s">
        <v>0</v>
      </c>
    </row>
    <row r="9" spans="1:19" x14ac:dyDescent="0.2">
      <c r="A9" s="1" t="s">
        <v>2</v>
      </c>
      <c r="E9" s="51"/>
      <c r="F9" s="51"/>
      <c r="G9" s="51"/>
      <c r="H9" s="51"/>
      <c r="I9" s="51"/>
      <c r="J9" s="51"/>
      <c r="K9" s="51"/>
      <c r="L9" s="51"/>
      <c r="M9" s="51"/>
      <c r="S9" s="51"/>
    </row>
    <row r="10" spans="1:19" x14ac:dyDescent="0.2">
      <c r="A10" s="23" t="s">
        <v>52</v>
      </c>
      <c r="B10" s="8" t="s">
        <v>6</v>
      </c>
      <c r="C10" s="24">
        <v>6342716</v>
      </c>
      <c r="D10" s="8" t="s">
        <v>6</v>
      </c>
      <c r="E10" s="24">
        <v>5872817</v>
      </c>
      <c r="F10" s="8" t="s">
        <v>6</v>
      </c>
      <c r="G10" s="24">
        <v>5760252</v>
      </c>
      <c r="H10" s="24" t="s">
        <v>6</v>
      </c>
      <c r="I10" s="24">
        <v>11411</v>
      </c>
      <c r="J10" s="24" t="s">
        <v>6</v>
      </c>
      <c r="K10" s="24">
        <v>8904</v>
      </c>
      <c r="L10" s="8" t="s">
        <v>6</v>
      </c>
      <c r="M10" s="24">
        <v>8679</v>
      </c>
      <c r="N10" s="24" t="s">
        <v>6</v>
      </c>
      <c r="O10" s="24">
        <v>6354127</v>
      </c>
      <c r="P10" s="8" t="s">
        <v>6</v>
      </c>
      <c r="Q10" s="24">
        <v>5881721</v>
      </c>
      <c r="R10" s="8" t="s">
        <v>6</v>
      </c>
      <c r="S10" s="24">
        <f>G10+M10</f>
        <v>5768931</v>
      </c>
    </row>
    <row r="11" spans="1:19" x14ac:dyDescent="0.2">
      <c r="A11" s="23" t="s">
        <v>53</v>
      </c>
      <c r="C11" s="24">
        <v>29894787</v>
      </c>
      <c r="E11" s="24">
        <v>31497588</v>
      </c>
      <c r="F11" s="24"/>
      <c r="G11" s="24">
        <v>27915470</v>
      </c>
      <c r="H11" s="24"/>
      <c r="I11" s="24">
        <v>273913</v>
      </c>
      <c r="J11" s="24"/>
      <c r="K11" s="24">
        <v>19754</v>
      </c>
      <c r="L11" s="24"/>
      <c r="M11" s="24">
        <v>19200</v>
      </c>
      <c r="N11" s="24"/>
      <c r="O11" s="24">
        <v>30168700</v>
      </c>
      <c r="P11" s="24"/>
      <c r="Q11" s="24">
        <v>31517342</v>
      </c>
      <c r="R11" s="24"/>
      <c r="S11" s="24">
        <f t="shared" ref="S11:S12" si="0">G11+M11</f>
        <v>27934670</v>
      </c>
    </row>
    <row r="12" spans="1:19" x14ac:dyDescent="0.2">
      <c r="A12" s="23" t="s">
        <v>54</v>
      </c>
      <c r="C12" s="24">
        <v>798646</v>
      </c>
      <c r="E12" s="24">
        <v>892051</v>
      </c>
      <c r="F12" s="24"/>
      <c r="G12" s="24">
        <v>620108</v>
      </c>
      <c r="H12" s="24"/>
      <c r="I12" s="24">
        <v>36511</v>
      </c>
      <c r="J12" s="24"/>
      <c r="K12" s="24">
        <v>37238</v>
      </c>
      <c r="L12" s="24"/>
      <c r="M12" s="24">
        <v>37011</v>
      </c>
      <c r="N12" s="24"/>
      <c r="O12" s="24">
        <v>835157</v>
      </c>
      <c r="P12" s="24"/>
      <c r="Q12" s="24">
        <v>929289</v>
      </c>
      <c r="R12" s="24"/>
      <c r="S12" s="24">
        <f t="shared" si="0"/>
        <v>657119</v>
      </c>
    </row>
    <row r="13" spans="1:19" x14ac:dyDescent="0.2">
      <c r="A13" s="1" t="s">
        <v>1</v>
      </c>
      <c r="E13" s="8"/>
      <c r="F13" s="8"/>
      <c r="G13" s="8"/>
      <c r="H13" s="8"/>
      <c r="I13" s="8"/>
      <c r="J13" s="8"/>
      <c r="K13" s="8"/>
      <c r="L13" s="8"/>
      <c r="M13" s="8"/>
      <c r="N13" s="24"/>
      <c r="O13" s="24"/>
      <c r="P13" s="24"/>
      <c r="Q13" s="8"/>
      <c r="R13" s="8"/>
      <c r="S13" s="8"/>
    </row>
    <row r="14" spans="1:19" x14ac:dyDescent="0.2">
      <c r="A14" s="23" t="s">
        <v>104</v>
      </c>
      <c r="C14" s="24">
        <v>80900330</v>
      </c>
      <c r="E14" s="24">
        <v>74740155</v>
      </c>
      <c r="F14" s="24"/>
      <c r="G14" s="24">
        <v>74233151</v>
      </c>
      <c r="H14" s="24"/>
      <c r="I14" s="24">
        <v>23855</v>
      </c>
      <c r="J14" s="24"/>
      <c r="K14" s="24">
        <v>22993</v>
      </c>
      <c r="L14" s="24"/>
      <c r="M14" s="24">
        <v>20257</v>
      </c>
      <c r="N14" s="24"/>
      <c r="O14" s="24">
        <v>80924185</v>
      </c>
      <c r="P14" s="24"/>
      <c r="Q14" s="24">
        <v>74763148</v>
      </c>
      <c r="R14" s="24"/>
      <c r="S14" s="24">
        <f t="shared" ref="S14:S22" si="1">G14+M14</f>
        <v>74253408</v>
      </c>
    </row>
    <row r="15" spans="1:19" x14ac:dyDescent="0.2">
      <c r="A15" s="23" t="s">
        <v>103</v>
      </c>
      <c r="C15" s="24">
        <v>851925</v>
      </c>
      <c r="E15" s="24">
        <v>861896</v>
      </c>
      <c r="F15" s="24"/>
      <c r="G15" s="24">
        <v>622175</v>
      </c>
      <c r="H15" s="24"/>
      <c r="I15" s="24">
        <v>83695</v>
      </c>
      <c r="J15" s="24"/>
      <c r="K15" s="24">
        <v>137471</v>
      </c>
      <c r="L15" s="24"/>
      <c r="M15" s="24">
        <v>71946</v>
      </c>
      <c r="N15" s="24"/>
      <c r="O15" s="24">
        <v>935620</v>
      </c>
      <c r="P15" s="24"/>
      <c r="Q15" s="24">
        <v>999367</v>
      </c>
      <c r="R15" s="24"/>
      <c r="S15" s="24">
        <f t="shared" si="1"/>
        <v>694121</v>
      </c>
    </row>
    <row r="16" spans="1:19" x14ac:dyDescent="0.2">
      <c r="A16" s="23" t="s">
        <v>184</v>
      </c>
      <c r="C16" s="24">
        <v>94732</v>
      </c>
      <c r="E16" s="24">
        <v>85456</v>
      </c>
      <c r="F16" s="24"/>
      <c r="G16" s="24">
        <v>234329</v>
      </c>
      <c r="H16" s="24"/>
      <c r="I16" s="24">
        <v>0</v>
      </c>
      <c r="J16" s="24"/>
      <c r="K16" s="24">
        <v>0</v>
      </c>
      <c r="L16" s="24"/>
      <c r="M16" s="24">
        <v>0</v>
      </c>
      <c r="N16" s="24"/>
      <c r="O16" s="24">
        <v>94732</v>
      </c>
      <c r="P16" s="24"/>
      <c r="Q16" s="24">
        <v>85456</v>
      </c>
      <c r="R16" s="24"/>
      <c r="S16" s="24">
        <f t="shared" si="1"/>
        <v>234329</v>
      </c>
    </row>
    <row r="17" spans="1:19" x14ac:dyDescent="0.2">
      <c r="A17" s="23" t="s">
        <v>185</v>
      </c>
      <c r="C17" s="24">
        <v>489516</v>
      </c>
      <c r="E17" s="24">
        <v>401756</v>
      </c>
      <c r="F17" s="24"/>
      <c r="G17" s="24">
        <v>336315</v>
      </c>
      <c r="H17" s="24"/>
      <c r="I17" s="24">
        <v>0</v>
      </c>
      <c r="J17" s="24"/>
      <c r="K17" s="24">
        <v>0</v>
      </c>
      <c r="L17" s="24"/>
      <c r="M17" s="24">
        <v>0</v>
      </c>
      <c r="N17" s="24"/>
      <c r="O17" s="24">
        <v>489516</v>
      </c>
      <c r="P17" s="24"/>
      <c r="Q17" s="24">
        <v>401756</v>
      </c>
      <c r="R17" s="24"/>
      <c r="S17" s="24">
        <f t="shared" si="1"/>
        <v>336315</v>
      </c>
    </row>
    <row r="18" spans="1:19" x14ac:dyDescent="0.2">
      <c r="A18" s="23" t="s">
        <v>186</v>
      </c>
      <c r="C18" s="24">
        <v>147422</v>
      </c>
      <c r="E18" s="24">
        <v>156917</v>
      </c>
      <c r="F18" s="24"/>
      <c r="G18" s="24">
        <v>192085</v>
      </c>
      <c r="H18" s="24"/>
      <c r="I18" s="24">
        <v>0</v>
      </c>
      <c r="J18" s="24"/>
      <c r="K18" s="24">
        <v>0</v>
      </c>
      <c r="L18" s="24"/>
      <c r="M18" s="24">
        <v>0</v>
      </c>
      <c r="N18" s="24"/>
      <c r="O18" s="24">
        <v>147422</v>
      </c>
      <c r="P18" s="24"/>
      <c r="Q18" s="24">
        <v>156917</v>
      </c>
      <c r="R18" s="24"/>
      <c r="S18" s="24">
        <f t="shared" si="1"/>
        <v>192085</v>
      </c>
    </row>
    <row r="19" spans="1:19" x14ac:dyDescent="0.2">
      <c r="A19" s="23" t="s">
        <v>187</v>
      </c>
      <c r="C19" s="24">
        <v>0</v>
      </c>
      <c r="E19" s="24">
        <v>0</v>
      </c>
      <c r="F19" s="24"/>
      <c r="G19" s="24">
        <v>0</v>
      </c>
      <c r="H19" s="24"/>
      <c r="I19" s="24">
        <v>11045</v>
      </c>
      <c r="J19" s="24"/>
      <c r="K19" s="24">
        <v>10578</v>
      </c>
      <c r="L19" s="24"/>
      <c r="M19" s="24">
        <v>10344</v>
      </c>
      <c r="N19" s="24"/>
      <c r="O19" s="24">
        <v>11045</v>
      </c>
      <c r="P19" s="24"/>
      <c r="Q19" s="24">
        <v>10578</v>
      </c>
      <c r="R19" s="24"/>
      <c r="S19" s="24">
        <f t="shared" si="1"/>
        <v>10344</v>
      </c>
    </row>
    <row r="20" spans="1:19" x14ac:dyDescent="0.2">
      <c r="A20" s="23" t="s">
        <v>189</v>
      </c>
      <c r="C20" s="24">
        <v>0</v>
      </c>
      <c r="E20" s="24">
        <v>0</v>
      </c>
      <c r="F20" s="24"/>
      <c r="G20" s="24">
        <v>0</v>
      </c>
      <c r="H20" s="24"/>
      <c r="I20" s="24">
        <v>-10172</v>
      </c>
      <c r="J20" s="24"/>
      <c r="K20" s="24">
        <v>-11273</v>
      </c>
      <c r="L20" s="24"/>
      <c r="M20" s="24">
        <v>14084</v>
      </c>
      <c r="N20" s="24"/>
      <c r="O20" s="24">
        <v>-10172</v>
      </c>
      <c r="P20" s="24"/>
      <c r="Q20" s="24">
        <v>-11273</v>
      </c>
      <c r="R20" s="24"/>
      <c r="S20" s="24">
        <f t="shared" si="1"/>
        <v>14084</v>
      </c>
    </row>
    <row r="21" spans="1:19" x14ac:dyDescent="0.2">
      <c r="A21" s="23" t="s">
        <v>188</v>
      </c>
      <c r="C21" s="24">
        <v>0</v>
      </c>
      <c r="E21" s="24">
        <v>0</v>
      </c>
      <c r="F21" s="24"/>
      <c r="G21" s="24">
        <v>0</v>
      </c>
      <c r="H21" s="24"/>
      <c r="I21" s="24">
        <v>0</v>
      </c>
      <c r="J21" s="24"/>
      <c r="K21" s="24">
        <v>293834</v>
      </c>
      <c r="L21" s="24"/>
      <c r="M21" s="24">
        <v>0</v>
      </c>
      <c r="N21" s="24"/>
      <c r="O21" s="24">
        <v>0</v>
      </c>
      <c r="P21" s="24"/>
      <c r="Q21" s="24">
        <v>293834</v>
      </c>
      <c r="R21" s="24"/>
      <c r="S21" s="24">
        <f t="shared" si="1"/>
        <v>0</v>
      </c>
    </row>
    <row r="22" spans="1:19" x14ac:dyDescent="0.2">
      <c r="A22" s="23" t="s">
        <v>55</v>
      </c>
      <c r="C22" s="24">
        <v>134122</v>
      </c>
      <c r="E22" s="24">
        <v>154556</v>
      </c>
      <c r="F22" s="24"/>
      <c r="G22" s="24">
        <v>154457</v>
      </c>
      <c r="H22" s="24"/>
      <c r="I22" s="52">
        <v>-394</v>
      </c>
      <c r="J22" s="24"/>
      <c r="K22" s="52">
        <v>352</v>
      </c>
      <c r="L22" s="24"/>
      <c r="M22" s="52">
        <v>248</v>
      </c>
      <c r="N22" s="24"/>
      <c r="O22" s="52">
        <v>133728</v>
      </c>
      <c r="P22" s="24"/>
      <c r="Q22" s="52">
        <v>154908</v>
      </c>
      <c r="R22" s="24"/>
      <c r="S22" s="24">
        <f t="shared" si="1"/>
        <v>154705</v>
      </c>
    </row>
    <row r="23" spans="1:19" x14ac:dyDescent="0.2">
      <c r="A23" s="53" t="s">
        <v>56</v>
      </c>
      <c r="C23" s="55">
        <v>119654196</v>
      </c>
      <c r="E23" s="55">
        <v>114663192</v>
      </c>
      <c r="F23" s="11"/>
      <c r="G23" s="55">
        <v>110068342</v>
      </c>
      <c r="H23" s="11"/>
      <c r="I23" s="18">
        <v>429864</v>
      </c>
      <c r="J23" s="11"/>
      <c r="K23" s="18">
        <v>519851</v>
      </c>
      <c r="L23" s="11"/>
      <c r="M23" s="18">
        <v>181769</v>
      </c>
      <c r="N23" s="24"/>
      <c r="O23" s="18">
        <f>SUM(O10:O22)</f>
        <v>120084060</v>
      </c>
      <c r="P23" s="24"/>
      <c r="Q23" s="18">
        <f>SUM(Q10:Q22)</f>
        <v>115183043</v>
      </c>
      <c r="R23" s="11"/>
      <c r="S23" s="18">
        <f>SUM(S10:S22)</f>
        <v>110250111</v>
      </c>
    </row>
    <row r="24" spans="1:19" x14ac:dyDescent="0.2">
      <c r="C24" s="115"/>
      <c r="E24" s="115"/>
      <c r="F24" s="11"/>
      <c r="G24" s="11"/>
      <c r="H24" s="11"/>
      <c r="I24" s="11"/>
      <c r="J24" s="11"/>
      <c r="K24" s="11"/>
      <c r="L24" s="11"/>
      <c r="M24" s="11"/>
      <c r="N24" s="24"/>
      <c r="O24" s="24"/>
      <c r="P24" s="24"/>
      <c r="Q24" s="11"/>
      <c r="R24" s="11"/>
      <c r="S24" s="11"/>
    </row>
    <row r="25" spans="1:19" x14ac:dyDescent="0.2">
      <c r="A25" s="1" t="s">
        <v>3</v>
      </c>
      <c r="E25" s="8"/>
      <c r="F25" s="11"/>
      <c r="G25" s="11"/>
      <c r="H25" s="11"/>
      <c r="I25" s="11"/>
      <c r="J25" s="11"/>
      <c r="K25" s="11"/>
      <c r="L25" s="11"/>
      <c r="M25" s="11"/>
      <c r="N25" s="24"/>
      <c r="O25" s="24"/>
      <c r="P25" s="24"/>
      <c r="Q25" s="11"/>
      <c r="R25" s="11"/>
      <c r="S25" s="11"/>
    </row>
    <row r="26" spans="1:19" x14ac:dyDescent="0.2">
      <c r="A26" s="23" t="s">
        <v>57</v>
      </c>
      <c r="C26" s="24">
        <v>9186394</v>
      </c>
      <c r="E26" s="24">
        <v>10134809</v>
      </c>
      <c r="F26" s="24"/>
      <c r="G26" s="24">
        <v>3873117</v>
      </c>
      <c r="H26" s="24"/>
      <c r="I26" s="24">
        <v>0</v>
      </c>
      <c r="J26" s="24"/>
      <c r="K26" s="24">
        <v>0</v>
      </c>
      <c r="L26" s="24"/>
      <c r="M26" s="24">
        <v>0</v>
      </c>
      <c r="N26" s="24"/>
      <c r="O26" s="24">
        <v>9186394</v>
      </c>
      <c r="P26" s="24"/>
      <c r="Q26" s="24">
        <v>10134809</v>
      </c>
      <c r="R26" s="24"/>
      <c r="S26" s="24">
        <f>G26+M26</f>
        <v>3873117</v>
      </c>
    </row>
    <row r="27" spans="1:19" x14ac:dyDescent="0.2">
      <c r="A27" s="23" t="s">
        <v>58</v>
      </c>
      <c r="C27" s="24">
        <v>22532053</v>
      </c>
      <c r="E27" s="24">
        <v>22898272</v>
      </c>
      <c r="F27" s="24"/>
      <c r="G27" s="24">
        <v>22448788</v>
      </c>
      <c r="H27" s="24"/>
      <c r="I27" s="24">
        <v>0</v>
      </c>
      <c r="J27" s="24"/>
      <c r="K27" s="24">
        <v>0</v>
      </c>
      <c r="L27" s="24"/>
      <c r="M27" s="24">
        <v>0</v>
      </c>
      <c r="N27" s="24"/>
      <c r="O27" s="24">
        <v>22532053</v>
      </c>
      <c r="P27" s="24"/>
      <c r="Q27" s="24">
        <v>22898272</v>
      </c>
      <c r="R27" s="24"/>
      <c r="S27" s="24">
        <f t="shared" ref="S27:S42" si="2">G27+M27</f>
        <v>22448788</v>
      </c>
    </row>
    <row r="28" spans="1:19" x14ac:dyDescent="0.2">
      <c r="A28" s="23" t="s">
        <v>59</v>
      </c>
      <c r="C28" s="24">
        <v>37499336</v>
      </c>
      <c r="E28" s="24">
        <v>39905434</v>
      </c>
      <c r="F28" s="24"/>
      <c r="G28" s="24">
        <v>35586049</v>
      </c>
      <c r="H28" s="24"/>
      <c r="I28" s="24">
        <v>0</v>
      </c>
      <c r="J28" s="24"/>
      <c r="K28" s="24">
        <v>0</v>
      </c>
      <c r="L28" s="24"/>
      <c r="M28" s="24">
        <v>0</v>
      </c>
      <c r="N28" s="24"/>
      <c r="O28" s="24">
        <v>37499336</v>
      </c>
      <c r="P28" s="24"/>
      <c r="Q28" s="24">
        <v>39905434</v>
      </c>
      <c r="R28" s="24"/>
      <c r="S28" s="24">
        <f t="shared" si="2"/>
        <v>35586049</v>
      </c>
    </row>
    <row r="29" spans="1:19" x14ac:dyDescent="0.2">
      <c r="A29" s="23" t="s">
        <v>60</v>
      </c>
      <c r="C29" s="24">
        <v>1284823</v>
      </c>
      <c r="E29" s="24">
        <v>1362990</v>
      </c>
      <c r="F29" s="24"/>
      <c r="G29" s="24">
        <v>1295751</v>
      </c>
      <c r="H29" s="24"/>
      <c r="I29" s="24">
        <v>0</v>
      </c>
      <c r="J29" s="24"/>
      <c r="K29" s="24">
        <v>0</v>
      </c>
      <c r="L29" s="24"/>
      <c r="M29" s="24">
        <v>0</v>
      </c>
      <c r="N29" s="24"/>
      <c r="O29" s="24">
        <v>1284823</v>
      </c>
      <c r="P29" s="24"/>
      <c r="Q29" s="24">
        <v>1362990</v>
      </c>
      <c r="R29" s="24"/>
      <c r="S29" s="24">
        <f t="shared" si="2"/>
        <v>1295751</v>
      </c>
    </row>
    <row r="30" spans="1:19" x14ac:dyDescent="0.2">
      <c r="A30" s="23" t="s">
        <v>61</v>
      </c>
      <c r="C30" s="24">
        <v>22315172</v>
      </c>
      <c r="E30" s="24">
        <v>21082523</v>
      </c>
      <c r="F30" s="24"/>
      <c r="G30" s="24">
        <v>20705483</v>
      </c>
      <c r="H30" s="24"/>
      <c r="I30" s="24">
        <v>0</v>
      </c>
      <c r="J30" s="24"/>
      <c r="K30" s="24">
        <v>0</v>
      </c>
      <c r="L30" s="24"/>
      <c r="M30" s="24">
        <v>0</v>
      </c>
      <c r="N30" s="24"/>
      <c r="O30" s="24">
        <v>22315172</v>
      </c>
      <c r="P30" s="24"/>
      <c r="Q30" s="24">
        <v>21082523</v>
      </c>
      <c r="R30" s="24"/>
      <c r="S30" s="24">
        <f t="shared" si="2"/>
        <v>20705483</v>
      </c>
    </row>
    <row r="31" spans="1:19" x14ac:dyDescent="0.2">
      <c r="A31" s="23" t="s">
        <v>62</v>
      </c>
      <c r="C31" s="24">
        <v>5008453</v>
      </c>
      <c r="E31" s="24">
        <v>5006020</v>
      </c>
      <c r="F31" s="24"/>
      <c r="G31" s="24">
        <v>5073949</v>
      </c>
      <c r="H31" s="24"/>
      <c r="I31" s="24">
        <v>0</v>
      </c>
      <c r="J31" s="24"/>
      <c r="K31" s="24">
        <v>0</v>
      </c>
      <c r="L31" s="24"/>
      <c r="M31" s="24">
        <v>0</v>
      </c>
      <c r="N31" s="24"/>
      <c r="O31" s="24">
        <v>5008453</v>
      </c>
      <c r="P31" s="24"/>
      <c r="Q31" s="24">
        <v>5006020</v>
      </c>
      <c r="R31" s="24"/>
      <c r="S31" s="24">
        <f t="shared" si="2"/>
        <v>5073949</v>
      </c>
    </row>
    <row r="32" spans="1:19" x14ac:dyDescent="0.2">
      <c r="A32" s="23" t="s">
        <v>63</v>
      </c>
      <c r="C32" s="24">
        <v>4801379</v>
      </c>
      <c r="E32" s="24">
        <v>4422108</v>
      </c>
      <c r="F32" s="24"/>
      <c r="G32" s="24">
        <v>3741062</v>
      </c>
      <c r="H32" s="24"/>
      <c r="I32" s="24">
        <v>0</v>
      </c>
      <c r="J32" s="24"/>
      <c r="K32" s="24">
        <v>0</v>
      </c>
      <c r="L32" s="24"/>
      <c r="M32" s="24">
        <v>0</v>
      </c>
      <c r="N32" s="24"/>
      <c r="O32" s="24">
        <v>4801379</v>
      </c>
      <c r="P32" s="24"/>
      <c r="Q32" s="24">
        <v>4422108</v>
      </c>
      <c r="R32" s="24"/>
      <c r="S32" s="24">
        <f t="shared" si="2"/>
        <v>3741062</v>
      </c>
    </row>
    <row r="33" spans="1:19" x14ac:dyDescent="0.2">
      <c r="A33" s="23" t="s">
        <v>64</v>
      </c>
      <c r="C33" s="24">
        <v>1342602</v>
      </c>
      <c r="E33" s="24">
        <v>1200745</v>
      </c>
      <c r="F33" s="24"/>
      <c r="G33" s="24">
        <v>1153522</v>
      </c>
      <c r="H33" s="24"/>
      <c r="I33" s="24">
        <v>0</v>
      </c>
      <c r="J33" s="24"/>
      <c r="K33" s="24">
        <v>0</v>
      </c>
      <c r="L33" s="24"/>
      <c r="M33" s="24">
        <v>0</v>
      </c>
      <c r="N33" s="24"/>
      <c r="O33" s="24">
        <v>1342602</v>
      </c>
      <c r="P33" s="24"/>
      <c r="Q33" s="24">
        <v>1200745</v>
      </c>
      <c r="R33" s="24"/>
      <c r="S33" s="24">
        <f t="shared" si="2"/>
        <v>1153522</v>
      </c>
    </row>
    <row r="34" spans="1:19" x14ac:dyDescent="0.2">
      <c r="A34" s="23" t="s">
        <v>106</v>
      </c>
      <c r="C34" s="24">
        <v>5303329</v>
      </c>
      <c r="E34" s="24">
        <v>5121886</v>
      </c>
      <c r="F34" s="24"/>
      <c r="G34" s="24">
        <v>3701177</v>
      </c>
      <c r="H34" s="24"/>
      <c r="I34" s="24">
        <v>0</v>
      </c>
      <c r="J34" s="24"/>
      <c r="K34" s="24">
        <v>0</v>
      </c>
      <c r="L34" s="24"/>
      <c r="M34" s="24">
        <v>0</v>
      </c>
      <c r="N34" s="24"/>
      <c r="O34" s="24">
        <v>5303329</v>
      </c>
      <c r="P34" s="24"/>
      <c r="Q34" s="24">
        <v>5121886</v>
      </c>
      <c r="R34" s="24"/>
      <c r="S34" s="24">
        <f t="shared" si="2"/>
        <v>3701177</v>
      </c>
    </row>
    <row r="35" spans="1:19" x14ac:dyDescent="0.2">
      <c r="A35" s="23" t="s">
        <v>51</v>
      </c>
      <c r="C35" s="24"/>
      <c r="E35" s="24"/>
      <c r="F35" s="24"/>
      <c r="G35" s="24"/>
      <c r="H35" s="24"/>
      <c r="N35" s="24"/>
      <c r="O35" s="24"/>
      <c r="P35" s="24"/>
      <c r="Q35" s="24"/>
      <c r="R35" s="24"/>
      <c r="S35" s="24"/>
    </row>
    <row r="36" spans="1:19" x14ac:dyDescent="0.2">
      <c r="A36" s="23" t="s">
        <v>105</v>
      </c>
      <c r="C36" s="24">
        <v>6460034</v>
      </c>
      <c r="E36" s="24">
        <v>6351159</v>
      </c>
      <c r="F36" s="24"/>
      <c r="G36" s="24">
        <v>5328352</v>
      </c>
      <c r="H36" s="24"/>
      <c r="I36" s="24">
        <v>0</v>
      </c>
      <c r="J36" s="24"/>
      <c r="K36" s="24">
        <v>0</v>
      </c>
      <c r="L36" s="24"/>
      <c r="M36" s="24">
        <v>0</v>
      </c>
      <c r="N36" s="24"/>
      <c r="O36" s="24">
        <v>6460034</v>
      </c>
      <c r="P36" s="24"/>
      <c r="Q36" s="24">
        <v>6351159</v>
      </c>
      <c r="R36" s="24"/>
      <c r="S36" s="24">
        <f t="shared" si="2"/>
        <v>5328352</v>
      </c>
    </row>
    <row r="37" spans="1:19" x14ac:dyDescent="0.2">
      <c r="A37" s="23" t="s">
        <v>65</v>
      </c>
      <c r="C37" s="24">
        <v>539620</v>
      </c>
      <c r="E37" s="24">
        <v>508681</v>
      </c>
      <c r="F37" s="24"/>
      <c r="G37" s="24">
        <v>509290</v>
      </c>
      <c r="H37" s="24"/>
      <c r="I37" s="24">
        <v>0</v>
      </c>
      <c r="J37" s="24"/>
      <c r="K37" s="24">
        <v>0</v>
      </c>
      <c r="L37" s="24"/>
      <c r="M37" s="24">
        <v>0</v>
      </c>
      <c r="N37" s="24"/>
      <c r="O37" s="24">
        <v>539620</v>
      </c>
      <c r="P37" s="24"/>
      <c r="Q37" s="24">
        <v>508681</v>
      </c>
      <c r="R37" s="24"/>
      <c r="S37" s="24">
        <f t="shared" si="2"/>
        <v>509290</v>
      </c>
    </row>
    <row r="38" spans="1:19" x14ac:dyDescent="0.2">
      <c r="A38" s="23" t="s">
        <v>107</v>
      </c>
      <c r="C38" s="24">
        <v>3852220</v>
      </c>
      <c r="E38" s="24">
        <v>3553143</v>
      </c>
      <c r="F38" s="24"/>
      <c r="G38" s="24">
        <v>3188811</v>
      </c>
      <c r="H38" s="24"/>
      <c r="I38" s="24">
        <v>0</v>
      </c>
      <c r="J38" s="24"/>
      <c r="K38" s="24">
        <v>0</v>
      </c>
      <c r="L38" s="24"/>
      <c r="M38" s="24">
        <v>0</v>
      </c>
      <c r="N38" s="24"/>
      <c r="O38" s="24">
        <v>3852220</v>
      </c>
      <c r="P38" s="24"/>
      <c r="Q38" s="24">
        <v>3553143</v>
      </c>
      <c r="R38" s="24"/>
      <c r="S38" s="24">
        <f t="shared" si="2"/>
        <v>3188811</v>
      </c>
    </row>
    <row r="39" spans="1:19" x14ac:dyDescent="0.2">
      <c r="A39" s="23" t="s">
        <v>108</v>
      </c>
      <c r="C39" s="24">
        <v>0</v>
      </c>
      <c r="E39" s="24">
        <v>0</v>
      </c>
      <c r="F39" s="24"/>
      <c r="G39" s="24">
        <v>0</v>
      </c>
      <c r="H39" s="24"/>
      <c r="I39" s="24">
        <v>42220</v>
      </c>
      <c r="J39" s="24"/>
      <c r="K39" s="24">
        <v>38839</v>
      </c>
      <c r="L39" s="24"/>
      <c r="M39" s="24">
        <v>38558</v>
      </c>
      <c r="N39" s="24"/>
      <c r="O39" s="24">
        <v>42220</v>
      </c>
      <c r="P39" s="24"/>
      <c r="Q39" s="24">
        <v>38839</v>
      </c>
      <c r="R39" s="24"/>
      <c r="S39" s="24">
        <f t="shared" si="2"/>
        <v>38558</v>
      </c>
    </row>
    <row r="40" spans="1:19" x14ac:dyDescent="0.2">
      <c r="A40" s="23" t="s">
        <v>109</v>
      </c>
      <c r="C40" s="24">
        <v>0</v>
      </c>
      <c r="E40" s="24">
        <v>0</v>
      </c>
      <c r="F40" s="24"/>
      <c r="G40" s="24">
        <v>0</v>
      </c>
      <c r="H40" s="24"/>
      <c r="I40" s="24">
        <v>60598</v>
      </c>
      <c r="J40" s="24"/>
      <c r="K40" s="24">
        <v>57496</v>
      </c>
      <c r="L40" s="24"/>
      <c r="M40" s="24">
        <v>54135</v>
      </c>
      <c r="N40" s="24"/>
      <c r="O40" s="24">
        <v>60598</v>
      </c>
      <c r="P40" s="24"/>
      <c r="Q40" s="24">
        <v>57496</v>
      </c>
      <c r="R40" s="24"/>
      <c r="S40" s="24">
        <f t="shared" si="2"/>
        <v>54135</v>
      </c>
    </row>
    <row r="41" spans="1:19" x14ac:dyDescent="0.2">
      <c r="A41" s="23" t="s">
        <v>110</v>
      </c>
      <c r="C41" s="24">
        <v>0</v>
      </c>
      <c r="E41" s="24">
        <v>0</v>
      </c>
      <c r="F41" s="24"/>
      <c r="G41" s="24">
        <v>0</v>
      </c>
      <c r="H41" s="24"/>
      <c r="I41" s="24">
        <v>1769</v>
      </c>
      <c r="J41" s="24"/>
      <c r="K41" s="24">
        <v>1726</v>
      </c>
      <c r="L41" s="24"/>
      <c r="M41" s="24">
        <v>1752</v>
      </c>
      <c r="N41" s="24"/>
      <c r="O41" s="24">
        <v>1769</v>
      </c>
      <c r="P41" s="24"/>
      <c r="Q41" s="24">
        <v>1726</v>
      </c>
      <c r="R41" s="24"/>
      <c r="S41" s="24">
        <f t="shared" si="2"/>
        <v>1752</v>
      </c>
    </row>
    <row r="42" spans="1:19" x14ac:dyDescent="0.2">
      <c r="A42" s="23" t="s">
        <v>111</v>
      </c>
      <c r="C42" s="24">
        <v>0</v>
      </c>
      <c r="E42" s="24">
        <v>0</v>
      </c>
      <c r="F42" s="24"/>
      <c r="G42" s="24">
        <v>0</v>
      </c>
      <c r="H42" s="24"/>
      <c r="I42" s="52">
        <v>110632</v>
      </c>
      <c r="J42" s="24"/>
      <c r="K42" s="52">
        <v>458353</v>
      </c>
      <c r="L42" s="24"/>
      <c r="M42" s="52">
        <v>78515</v>
      </c>
      <c r="N42" s="24"/>
      <c r="O42" s="24">
        <v>110632</v>
      </c>
      <c r="P42" s="24"/>
      <c r="Q42" s="24">
        <v>458353</v>
      </c>
      <c r="R42" s="24"/>
      <c r="S42" s="24">
        <f t="shared" si="2"/>
        <v>78515</v>
      </c>
    </row>
    <row r="43" spans="1:19" x14ac:dyDescent="0.2">
      <c r="A43" s="53" t="s">
        <v>66</v>
      </c>
      <c r="C43" s="54">
        <v>120125415</v>
      </c>
      <c r="E43" s="54">
        <v>121547770</v>
      </c>
      <c r="F43" s="11"/>
      <c r="G43" s="54">
        <v>106605351</v>
      </c>
      <c r="H43" s="11"/>
      <c r="I43" s="54">
        <v>215219</v>
      </c>
      <c r="J43" s="11"/>
      <c r="K43" s="54">
        <v>556414</v>
      </c>
      <c r="L43" s="11"/>
      <c r="M43" s="54">
        <v>172960</v>
      </c>
      <c r="N43" s="24"/>
      <c r="O43" s="54">
        <f>SUM(O26:O42)</f>
        <v>120340634</v>
      </c>
      <c r="P43" s="24"/>
      <c r="Q43" s="54">
        <f>SUM(Q26:Q42)</f>
        <v>122104184</v>
      </c>
      <c r="R43" s="11"/>
      <c r="S43" s="54">
        <f>SUM(S26:S42)</f>
        <v>106778311</v>
      </c>
    </row>
    <row r="44" spans="1:19" ht="14.25" customHeight="1" x14ac:dyDescent="0.2">
      <c r="A44" s="1" t="s">
        <v>112</v>
      </c>
      <c r="C44" s="117">
        <f>C23-C43</f>
        <v>-471219</v>
      </c>
      <c r="E44" s="11">
        <v>-6884578</v>
      </c>
      <c r="F44" s="11"/>
      <c r="G44" s="11">
        <v>3462991</v>
      </c>
      <c r="H44" s="11"/>
      <c r="I44" s="11">
        <v>214645</v>
      </c>
      <c r="J44" s="11"/>
      <c r="K44" s="11">
        <v>-36563</v>
      </c>
      <c r="L44" s="11"/>
      <c r="M44" s="11">
        <v>8809</v>
      </c>
      <c r="N44" s="24"/>
      <c r="O44" s="24">
        <v>-256574</v>
      </c>
      <c r="P44" s="24"/>
      <c r="Q44" s="11">
        <f>E44+K44</f>
        <v>-6921141</v>
      </c>
      <c r="R44" s="11"/>
      <c r="S44" s="11">
        <f>G44+M44</f>
        <v>3471800</v>
      </c>
    </row>
    <row r="45" spans="1:19" ht="14.25" customHeight="1" x14ac:dyDescent="0.2">
      <c r="A45" s="1" t="s">
        <v>192</v>
      </c>
      <c r="C45" s="116">
        <f>E50</f>
        <v>-198095960</v>
      </c>
      <c r="E45" s="24">
        <v>-191211382</v>
      </c>
      <c r="F45" s="11"/>
      <c r="G45" s="11">
        <v>-194672684</v>
      </c>
      <c r="H45" s="11"/>
      <c r="I45" s="11">
        <v>855215</v>
      </c>
      <c r="J45" s="11"/>
      <c r="K45" s="11">
        <v>891778</v>
      </c>
      <c r="L45" s="11"/>
      <c r="M45" s="11">
        <v>882969</v>
      </c>
      <c r="N45" s="24"/>
      <c r="O45" s="24">
        <v>-197240745</v>
      </c>
      <c r="P45" s="24"/>
      <c r="Q45" s="11">
        <f>E45+K45</f>
        <v>-190319604</v>
      </c>
      <c r="R45" s="11"/>
      <c r="S45" s="11">
        <f>G45+M45</f>
        <v>-193789715</v>
      </c>
    </row>
    <row r="46" spans="1:19" ht="12.75" hidden="1" customHeight="1" outlineLevel="1" x14ac:dyDescent="0.2">
      <c r="A46" s="1" t="s">
        <v>23</v>
      </c>
      <c r="C46" s="118"/>
      <c r="E46" s="8"/>
      <c r="F46" s="11"/>
      <c r="G46" s="18"/>
      <c r="H46" s="11"/>
      <c r="I46" s="11"/>
      <c r="J46" s="11"/>
      <c r="K46" s="11"/>
      <c r="L46" s="11"/>
      <c r="M46" s="11"/>
      <c r="N46" s="24"/>
      <c r="O46" s="24"/>
      <c r="P46" s="24"/>
      <c r="Q46" s="18">
        <v>0</v>
      </c>
      <c r="R46" s="11"/>
      <c r="S46" s="11"/>
    </row>
    <row r="47" spans="1:19" ht="1.5" hidden="1" customHeight="1" outlineLevel="1" x14ac:dyDescent="0.2">
      <c r="A47" s="1" t="s">
        <v>24</v>
      </c>
      <c r="C47" s="119">
        <f>'[1]STATEMENT OF ACTIVITIES'!$K$66</f>
        <v>2478573</v>
      </c>
      <c r="E47" s="50"/>
      <c r="F47" s="11"/>
      <c r="G47" s="11">
        <v>0</v>
      </c>
      <c r="H47" s="11"/>
      <c r="I47" s="11">
        <v>225</v>
      </c>
      <c r="J47" s="11"/>
      <c r="K47" s="11"/>
      <c r="L47" s="11"/>
      <c r="M47" s="11"/>
      <c r="N47" s="24"/>
      <c r="O47" s="24"/>
      <c r="P47" s="24"/>
      <c r="Q47" s="11">
        <v>-125733209</v>
      </c>
      <c r="R47" s="11"/>
      <c r="S47" s="11"/>
    </row>
    <row r="48" spans="1:19" ht="13.5" customHeight="1" outlineLevel="1" x14ac:dyDescent="0.2">
      <c r="A48" s="1" t="s">
        <v>193</v>
      </c>
      <c r="C48" s="119">
        <v>2478573</v>
      </c>
      <c r="E48" s="11">
        <v>0</v>
      </c>
      <c r="F48" s="11"/>
      <c r="G48" s="11">
        <v>-1689</v>
      </c>
      <c r="H48" s="11"/>
      <c r="I48" s="11">
        <v>225</v>
      </c>
      <c r="J48" s="11"/>
      <c r="K48" s="11"/>
      <c r="L48" s="11"/>
      <c r="M48" s="11">
        <v>0</v>
      </c>
      <c r="N48" s="24"/>
      <c r="O48" s="11">
        <f>C48+I48</f>
        <v>2478798</v>
      </c>
      <c r="P48" s="24"/>
      <c r="Q48" s="11">
        <f>E48+K48</f>
        <v>0</v>
      </c>
      <c r="R48" s="11"/>
      <c r="S48" s="11">
        <v>-1689</v>
      </c>
    </row>
    <row r="49" spans="1:19" outlineLevel="1" x14ac:dyDescent="0.2">
      <c r="A49" s="1" t="s">
        <v>194</v>
      </c>
      <c r="C49" s="11">
        <v>-195617387</v>
      </c>
      <c r="E49" s="11">
        <v>0</v>
      </c>
      <c r="F49" s="11"/>
      <c r="G49" s="11">
        <v>0</v>
      </c>
      <c r="H49" s="11"/>
      <c r="I49" s="18">
        <v>855440</v>
      </c>
      <c r="J49" s="11"/>
      <c r="K49" s="18">
        <v>0</v>
      </c>
      <c r="L49" s="11"/>
      <c r="M49" s="11">
        <v>0</v>
      </c>
      <c r="N49" s="24"/>
      <c r="O49" s="24">
        <v>-194761947</v>
      </c>
      <c r="P49" s="24"/>
      <c r="Q49" s="11">
        <f>E49+K49</f>
        <v>0</v>
      </c>
      <c r="R49" s="11"/>
      <c r="S49" s="11">
        <v>0</v>
      </c>
    </row>
    <row r="50" spans="1:19" ht="13.5" thickBot="1" x14ac:dyDescent="0.25">
      <c r="A50" s="1" t="s">
        <v>113</v>
      </c>
      <c r="B50" s="8" t="s">
        <v>6</v>
      </c>
      <c r="C50" s="25">
        <v>-196088606</v>
      </c>
      <c r="D50" s="8" t="s">
        <v>6</v>
      </c>
      <c r="E50" s="25">
        <v>-198095960</v>
      </c>
      <c r="F50" s="8" t="s">
        <v>6</v>
      </c>
      <c r="G50" s="25">
        <v>-191211382</v>
      </c>
      <c r="H50" s="8" t="s">
        <v>6</v>
      </c>
      <c r="I50" s="25">
        <v>1070085</v>
      </c>
      <c r="J50" s="8" t="s">
        <v>6</v>
      </c>
      <c r="K50" s="25">
        <v>855215</v>
      </c>
      <c r="L50" s="8" t="s">
        <v>6</v>
      </c>
      <c r="M50" s="25">
        <v>891778</v>
      </c>
      <c r="N50" s="24" t="s">
        <v>6</v>
      </c>
      <c r="O50" s="25">
        <f>SUM(O44,O49)</f>
        <v>-195018521</v>
      </c>
      <c r="P50" s="8" t="s">
        <v>6</v>
      </c>
      <c r="Q50" s="25">
        <v>197240745</v>
      </c>
      <c r="R50" s="8" t="s">
        <v>6</v>
      </c>
      <c r="S50" s="25">
        <f>SUM(S44:S49)</f>
        <v>-190319604</v>
      </c>
    </row>
    <row r="51" spans="1:19" ht="13.5" thickTop="1" x14ac:dyDescent="0.2">
      <c r="E51" s="11"/>
      <c r="F51" s="11"/>
      <c r="G51" s="11"/>
      <c r="H51" s="11"/>
      <c r="I51" s="11"/>
      <c r="J51" s="11"/>
      <c r="K51" s="11"/>
      <c r="L51" s="11"/>
      <c r="M51" s="11"/>
      <c r="N51" s="24"/>
      <c r="O51" s="24"/>
      <c r="P51" s="24"/>
      <c r="Q51" s="11"/>
      <c r="R51" s="11"/>
      <c r="S51" s="11"/>
    </row>
  </sheetData>
  <mergeCells count="5">
    <mergeCell ref="B1:S1"/>
    <mergeCell ref="B2:S2"/>
    <mergeCell ref="C4:G4"/>
    <mergeCell ref="I4:M4"/>
    <mergeCell ref="O4:S4"/>
  </mergeCells>
  <phoneticPr fontId="2" type="noConversion"/>
  <pageMargins left="0" right="0" top="1" bottom="1" header="0.5" footer="0.5"/>
  <pageSetup paperSize="5" scale="84" orientation="landscape" r:id="rId1"/>
  <headerFooter alignWithMargins="0"/>
  <rowBreaks count="1" manualBreakCount="1">
    <brk id="50" max="18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3"/>
  <sheetViews>
    <sheetView topLeftCell="A3" zoomScale="90" zoomScaleNormal="90" workbookViewId="0">
      <selection activeCell="G15" sqref="G15"/>
    </sheetView>
  </sheetViews>
  <sheetFormatPr defaultColWidth="9.140625" defaultRowHeight="12.75" x14ac:dyDescent="0.2"/>
  <cols>
    <col min="1" max="1" width="44.28515625" style="59" customWidth="1"/>
    <col min="2" max="2" width="2.42578125" style="69" customWidth="1"/>
    <col min="3" max="3" width="15.7109375" style="48" customWidth="1"/>
    <col min="4" max="4" width="2.42578125" style="69" customWidth="1"/>
    <col min="5" max="5" width="16.28515625" style="48" customWidth="1"/>
    <col min="6" max="6" width="2.42578125" style="69" customWidth="1"/>
    <col min="7" max="7" width="15" style="48" bestFit="1" customWidth="1"/>
    <col min="8" max="8" width="2.42578125" style="69" customWidth="1"/>
    <col min="9" max="9" width="14.28515625" style="48" customWidth="1"/>
    <col min="10" max="10" width="2.42578125" style="69" customWidth="1"/>
    <col min="11" max="11" width="14.28515625" style="48" customWidth="1"/>
    <col min="12" max="12" width="2.42578125" style="69" customWidth="1"/>
    <col min="13" max="13" width="14.28515625" style="48" customWidth="1"/>
    <col min="14" max="14" width="2.42578125" style="69" customWidth="1"/>
    <col min="15" max="15" width="15.42578125" style="48" customWidth="1"/>
    <col min="16" max="16" width="2.42578125" style="69" customWidth="1"/>
    <col min="17" max="17" width="15.28515625" style="48" customWidth="1"/>
    <col min="18" max="18" width="2.42578125" style="69" customWidth="1"/>
    <col min="19" max="19" width="16.140625" style="48" customWidth="1"/>
    <col min="20" max="16384" width="9.140625" style="48"/>
  </cols>
  <sheetData>
    <row r="1" spans="1:19" ht="12.75" hidden="1" customHeight="1" x14ac:dyDescent="0.25">
      <c r="A1" s="56" t="s">
        <v>27</v>
      </c>
      <c r="B1" s="57"/>
      <c r="C1" s="58"/>
      <c r="D1" s="57"/>
      <c r="E1" s="58"/>
      <c r="F1" s="57"/>
      <c r="G1" s="58"/>
      <c r="H1" s="57"/>
      <c r="I1" s="58"/>
      <c r="J1" s="57"/>
      <c r="K1" s="58"/>
      <c r="L1" s="57"/>
      <c r="M1" s="58"/>
      <c r="N1" s="57"/>
      <c r="O1" s="58"/>
      <c r="P1" s="57"/>
      <c r="Q1" s="58"/>
      <c r="R1" s="57"/>
      <c r="S1" s="58"/>
    </row>
    <row r="2" spans="1:19" ht="12.75" hidden="1" customHeight="1" x14ac:dyDescent="0.25">
      <c r="A2" s="56"/>
      <c r="B2" s="57"/>
      <c r="C2" s="58"/>
      <c r="D2" s="57"/>
      <c r="E2" s="58"/>
      <c r="F2" s="57"/>
      <c r="G2" s="58"/>
      <c r="H2" s="57"/>
      <c r="I2" s="58"/>
      <c r="J2" s="57"/>
      <c r="K2" s="58"/>
      <c r="L2" s="57"/>
      <c r="M2" s="58"/>
      <c r="N2" s="57"/>
      <c r="O2" s="58"/>
      <c r="P2" s="57"/>
      <c r="Q2" s="58"/>
      <c r="R2" s="57"/>
      <c r="S2" s="58"/>
    </row>
    <row r="4" spans="1:19" x14ac:dyDescent="0.2">
      <c r="B4" s="124" t="s">
        <v>42</v>
      </c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19" x14ac:dyDescent="0.2">
      <c r="B5" s="124" t="s">
        <v>5</v>
      </c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</row>
    <row r="6" spans="1:19" x14ac:dyDescent="0.2">
      <c r="B6" s="60"/>
      <c r="C6" s="60"/>
      <c r="D6" s="60"/>
      <c r="E6" s="61"/>
      <c r="F6" s="60"/>
      <c r="G6" s="61"/>
      <c r="H6" s="60"/>
      <c r="I6" s="61"/>
      <c r="J6" s="60"/>
      <c r="K6" s="62"/>
      <c r="L6" s="63"/>
      <c r="M6" s="62"/>
      <c r="N6" s="63"/>
      <c r="O6" s="62"/>
      <c r="P6" s="63"/>
      <c r="Q6" s="62"/>
      <c r="R6" s="63"/>
      <c r="S6" s="62"/>
    </row>
    <row r="7" spans="1:19" x14ac:dyDescent="0.2">
      <c r="B7" s="60"/>
      <c r="C7" s="126" t="s">
        <v>4</v>
      </c>
      <c r="D7" s="126"/>
      <c r="E7" s="126"/>
      <c r="F7" s="126"/>
      <c r="G7" s="126"/>
      <c r="H7" s="60"/>
      <c r="I7" s="125" t="s">
        <v>40</v>
      </c>
      <c r="J7" s="125"/>
      <c r="K7" s="125"/>
      <c r="L7" s="125"/>
      <c r="M7" s="125"/>
      <c r="N7" s="63"/>
      <c r="O7" s="125" t="s">
        <v>41</v>
      </c>
      <c r="P7" s="125"/>
      <c r="Q7" s="125"/>
      <c r="R7" s="125"/>
      <c r="S7" s="125"/>
    </row>
    <row r="8" spans="1:19" x14ac:dyDescent="0.2">
      <c r="B8" s="64"/>
      <c r="C8" s="65" t="s">
        <v>195</v>
      </c>
      <c r="D8" s="66"/>
      <c r="E8" s="65" t="s">
        <v>190</v>
      </c>
      <c r="F8" s="66"/>
      <c r="G8" s="65" t="s">
        <v>202</v>
      </c>
      <c r="H8" s="67"/>
      <c r="I8" s="68" t="s">
        <v>195</v>
      </c>
      <c r="J8" s="66"/>
      <c r="K8" s="65" t="s">
        <v>190</v>
      </c>
      <c r="L8" s="66"/>
      <c r="M8" s="65" t="s">
        <v>202</v>
      </c>
      <c r="N8" s="66"/>
      <c r="O8" s="65" t="s">
        <v>195</v>
      </c>
      <c r="P8" s="66"/>
      <c r="Q8" s="65" t="s">
        <v>190</v>
      </c>
      <c r="R8" s="66"/>
      <c r="S8" s="65" t="s">
        <v>202</v>
      </c>
    </row>
    <row r="9" spans="1:19" x14ac:dyDescent="0.2">
      <c r="K9" s="22"/>
      <c r="L9" s="64"/>
      <c r="M9" s="22"/>
      <c r="N9" s="64"/>
      <c r="O9" s="22"/>
      <c r="P9" s="64"/>
      <c r="Q9" s="22"/>
      <c r="R9" s="64"/>
      <c r="S9" s="22"/>
    </row>
    <row r="10" spans="1:19" ht="14.25" customHeight="1" x14ac:dyDescent="0.2">
      <c r="A10" s="70" t="s">
        <v>94</v>
      </c>
      <c r="B10" s="71" t="s">
        <v>6</v>
      </c>
      <c r="C10" s="16">
        <v>72613838</v>
      </c>
      <c r="D10" s="71" t="s">
        <v>6</v>
      </c>
      <c r="E10" s="16">
        <v>70149401</v>
      </c>
      <c r="F10" s="71" t="s">
        <v>6</v>
      </c>
      <c r="G10" s="16">
        <v>69908740</v>
      </c>
      <c r="H10" s="71" t="s">
        <v>6</v>
      </c>
      <c r="I10" s="16">
        <v>1115481</v>
      </c>
      <c r="J10" s="71" t="s">
        <v>6</v>
      </c>
      <c r="K10" s="16">
        <v>812376</v>
      </c>
      <c r="L10" s="71" t="s">
        <v>6</v>
      </c>
      <c r="M10" s="16">
        <v>855291</v>
      </c>
      <c r="N10" s="71" t="s">
        <v>6</v>
      </c>
      <c r="O10" s="72">
        <f t="shared" ref="O10:O21" si="0">C10+I10</f>
        <v>73729319</v>
      </c>
      <c r="P10" s="71" t="s">
        <v>6</v>
      </c>
      <c r="Q10" s="72">
        <f>E10+K10</f>
        <v>70961777</v>
      </c>
      <c r="R10" s="71" t="s">
        <v>6</v>
      </c>
      <c r="S10" s="72">
        <f>G10+M10</f>
        <v>70764031</v>
      </c>
    </row>
    <row r="11" spans="1:19" ht="14.25" customHeight="1" x14ac:dyDescent="0.2">
      <c r="A11" s="70" t="s">
        <v>95</v>
      </c>
      <c r="B11" s="73"/>
      <c r="C11" s="74">
        <v>88901418</v>
      </c>
      <c r="D11" s="73"/>
      <c r="E11" s="74">
        <v>85398719</v>
      </c>
      <c r="F11" s="73"/>
      <c r="G11" s="74">
        <v>85227489</v>
      </c>
      <c r="H11" s="73"/>
      <c r="I11" s="74">
        <v>604225</v>
      </c>
      <c r="J11" s="73"/>
      <c r="K11" s="74">
        <v>614169</v>
      </c>
      <c r="L11" s="73"/>
      <c r="M11" s="74">
        <v>622583</v>
      </c>
      <c r="N11" s="75"/>
      <c r="O11" s="111">
        <f t="shared" si="0"/>
        <v>89505643</v>
      </c>
      <c r="P11" s="75"/>
      <c r="Q11" s="111">
        <f>E11+K11</f>
        <v>86012888</v>
      </c>
      <c r="R11" s="75"/>
      <c r="S11" s="111">
        <f t="shared" ref="S11:S22" si="1">G11+M11</f>
        <v>85850072</v>
      </c>
    </row>
    <row r="12" spans="1:19" ht="14.25" customHeight="1" x14ac:dyDescent="0.2">
      <c r="A12" s="76" t="s">
        <v>96</v>
      </c>
      <c r="B12" s="73"/>
      <c r="C12" s="77">
        <v>161515256</v>
      </c>
      <c r="D12" s="73"/>
      <c r="E12" s="77">
        <v>155548120</v>
      </c>
      <c r="F12" s="73"/>
      <c r="G12" s="77">
        <v>155136229</v>
      </c>
      <c r="H12" s="73"/>
      <c r="I12" s="77">
        <v>1719706</v>
      </c>
      <c r="J12" s="73"/>
      <c r="K12" s="77">
        <v>1426545</v>
      </c>
      <c r="L12" s="73"/>
      <c r="M12" s="77">
        <v>1477874</v>
      </c>
      <c r="N12" s="75"/>
      <c r="O12" s="111">
        <f t="shared" si="0"/>
        <v>163234962</v>
      </c>
      <c r="P12" s="75"/>
      <c r="Q12" s="111">
        <f>E12+K12</f>
        <v>156974665</v>
      </c>
      <c r="R12" s="75"/>
      <c r="S12" s="114">
        <f t="shared" si="1"/>
        <v>156614103</v>
      </c>
    </row>
    <row r="13" spans="1:19" ht="14.25" customHeight="1" x14ac:dyDescent="0.2">
      <c r="A13" s="70" t="s">
        <v>97</v>
      </c>
      <c r="B13" s="73"/>
      <c r="C13" s="77">
        <v>8703573</v>
      </c>
      <c r="D13" s="73"/>
      <c r="E13" s="77">
        <v>11583198</v>
      </c>
      <c r="F13" s="73"/>
      <c r="G13" s="77">
        <v>15276936</v>
      </c>
      <c r="H13" s="73"/>
      <c r="I13" s="77">
        <v>0</v>
      </c>
      <c r="J13" s="73"/>
      <c r="K13" s="77">
        <v>0</v>
      </c>
      <c r="L13" s="73"/>
      <c r="M13" s="77">
        <v>0</v>
      </c>
      <c r="N13" s="75"/>
      <c r="O13" s="112">
        <f t="shared" si="0"/>
        <v>8703573</v>
      </c>
      <c r="P13" s="75"/>
      <c r="Q13" s="112">
        <f t="shared" ref="Q13:Q21" si="2">E13+K13</f>
        <v>11583198</v>
      </c>
      <c r="R13" s="75"/>
      <c r="S13" s="111">
        <f t="shared" si="1"/>
        <v>15276936</v>
      </c>
    </row>
    <row r="14" spans="1:19" ht="14.25" customHeight="1" x14ac:dyDescent="0.2">
      <c r="A14" s="70" t="s">
        <v>98</v>
      </c>
      <c r="B14" s="73"/>
      <c r="C14" s="74">
        <v>276760114</v>
      </c>
      <c r="D14" s="73"/>
      <c r="E14" s="74">
        <v>277201062</v>
      </c>
      <c r="F14" s="73"/>
      <c r="G14" s="74">
        <v>272052464</v>
      </c>
      <c r="H14" s="73"/>
      <c r="I14" s="74">
        <v>427050</v>
      </c>
      <c r="J14" s="73"/>
      <c r="K14" s="74">
        <v>387725</v>
      </c>
      <c r="L14" s="73"/>
      <c r="M14" s="74">
        <v>389828</v>
      </c>
      <c r="N14" s="75"/>
      <c r="O14" s="72">
        <f t="shared" si="0"/>
        <v>277187164</v>
      </c>
      <c r="P14" s="75"/>
      <c r="Q14" s="72">
        <f t="shared" si="2"/>
        <v>277588787</v>
      </c>
      <c r="R14" s="75"/>
      <c r="S14" s="72">
        <f t="shared" si="1"/>
        <v>272442292</v>
      </c>
    </row>
    <row r="15" spans="1:19" ht="14.25" customHeight="1" x14ac:dyDescent="0.2">
      <c r="A15" s="70" t="s">
        <v>99</v>
      </c>
      <c r="B15" s="73"/>
      <c r="C15" s="74">
        <v>42959658</v>
      </c>
      <c r="D15" s="73"/>
      <c r="E15" s="74">
        <v>44109102</v>
      </c>
      <c r="F15" s="73"/>
      <c r="G15" s="74">
        <v>43379932</v>
      </c>
      <c r="H15" s="73"/>
      <c r="I15" s="74">
        <v>74851</v>
      </c>
      <c r="J15" s="73"/>
      <c r="K15" s="74">
        <v>32505</v>
      </c>
      <c r="L15" s="73"/>
      <c r="M15" s="74">
        <v>42622</v>
      </c>
      <c r="N15" s="75"/>
      <c r="O15" s="111">
        <f t="shared" si="0"/>
        <v>43034509</v>
      </c>
      <c r="P15" s="75"/>
      <c r="Q15" s="111">
        <f t="shared" si="2"/>
        <v>44141607</v>
      </c>
      <c r="R15" s="75"/>
      <c r="S15" s="111">
        <f t="shared" si="1"/>
        <v>43422554</v>
      </c>
    </row>
    <row r="16" spans="1:19" ht="14.25" customHeight="1" x14ac:dyDescent="0.2">
      <c r="A16" s="76" t="s">
        <v>100</v>
      </c>
      <c r="B16" s="73"/>
      <c r="C16" s="77">
        <v>319719772</v>
      </c>
      <c r="D16" s="73"/>
      <c r="E16" s="77">
        <v>321310164</v>
      </c>
      <c r="F16" s="73"/>
      <c r="G16" s="77">
        <v>315432396</v>
      </c>
      <c r="H16" s="73"/>
      <c r="I16" s="77">
        <v>501901</v>
      </c>
      <c r="J16" s="73"/>
      <c r="K16" s="77">
        <v>420230</v>
      </c>
      <c r="L16" s="73"/>
      <c r="M16" s="77">
        <v>432450</v>
      </c>
      <c r="N16" s="75"/>
      <c r="O16" s="111">
        <f t="shared" si="0"/>
        <v>320221673</v>
      </c>
      <c r="P16" s="75"/>
      <c r="Q16" s="111">
        <f t="shared" si="2"/>
        <v>321730394</v>
      </c>
      <c r="R16" s="75"/>
      <c r="S16" s="112">
        <f t="shared" si="1"/>
        <v>315864846</v>
      </c>
    </row>
    <row r="17" spans="1:19" ht="14.25" customHeight="1" x14ac:dyDescent="0.2">
      <c r="A17" s="70" t="s">
        <v>101</v>
      </c>
      <c r="B17" s="73"/>
      <c r="C17" s="74">
        <v>46587663</v>
      </c>
      <c r="D17" s="73"/>
      <c r="E17" s="74">
        <v>43917114</v>
      </c>
      <c r="F17" s="73"/>
      <c r="G17" s="74">
        <v>46192151</v>
      </c>
      <c r="H17" s="73"/>
      <c r="I17" s="74">
        <v>147720</v>
      </c>
      <c r="J17" s="73"/>
      <c r="K17" s="74">
        <v>151100</v>
      </c>
      <c r="L17" s="73"/>
      <c r="M17" s="74">
        <v>153646</v>
      </c>
      <c r="N17" s="75"/>
      <c r="O17" s="72">
        <f t="shared" si="0"/>
        <v>46735383</v>
      </c>
      <c r="P17" s="75"/>
      <c r="Q17" s="72">
        <f t="shared" si="2"/>
        <v>44068214</v>
      </c>
      <c r="R17" s="75"/>
      <c r="S17" s="72">
        <f t="shared" si="1"/>
        <v>46345797</v>
      </c>
    </row>
    <row r="18" spans="1:19" ht="14.25" customHeight="1" x14ac:dyDescent="0.2">
      <c r="A18" s="70" t="s">
        <v>26</v>
      </c>
      <c r="B18" s="73"/>
      <c r="C18" s="74"/>
      <c r="D18" s="73"/>
      <c r="E18" s="74"/>
      <c r="F18" s="73"/>
      <c r="G18" s="74"/>
      <c r="H18" s="73"/>
      <c r="I18" s="74"/>
      <c r="J18" s="73"/>
      <c r="K18" s="74"/>
      <c r="L18" s="73"/>
      <c r="M18" s="74"/>
      <c r="N18" s="75"/>
      <c r="O18" s="72"/>
      <c r="P18" s="75"/>
      <c r="Q18" s="72"/>
      <c r="R18" s="75"/>
      <c r="S18" s="72"/>
    </row>
    <row r="19" spans="1:19" ht="14.25" customHeight="1" x14ac:dyDescent="0.2">
      <c r="A19" s="70" t="s">
        <v>67</v>
      </c>
      <c r="B19" s="73"/>
      <c r="C19" s="74">
        <v>-12897842</v>
      </c>
      <c r="D19" s="73"/>
      <c r="E19" s="74">
        <v>-11783734</v>
      </c>
      <c r="F19" s="73"/>
      <c r="G19" s="74">
        <v>-7200892</v>
      </c>
      <c r="H19" s="73"/>
      <c r="I19" s="74">
        <v>604117</v>
      </c>
      <c r="J19" s="73"/>
      <c r="K19" s="74">
        <v>613958</v>
      </c>
      <c r="L19" s="73"/>
      <c r="M19" s="74">
        <v>622272</v>
      </c>
      <c r="N19" s="75"/>
      <c r="O19" s="72">
        <f t="shared" si="0"/>
        <v>-12293725</v>
      </c>
      <c r="P19" s="75"/>
      <c r="Q19" s="72">
        <f t="shared" si="2"/>
        <v>-11169776</v>
      </c>
      <c r="R19" s="75"/>
      <c r="S19" s="72">
        <f t="shared" si="1"/>
        <v>-6578620</v>
      </c>
    </row>
    <row r="20" spans="1:19" ht="14.25" customHeight="1" x14ac:dyDescent="0.2">
      <c r="A20" s="70" t="s">
        <v>102</v>
      </c>
      <c r="B20" s="73"/>
      <c r="C20" s="74">
        <v>6016833</v>
      </c>
      <c r="D20" s="73"/>
      <c r="E20" s="74">
        <v>4185558</v>
      </c>
      <c r="F20" s="73"/>
      <c r="G20" s="74">
        <v>4623670</v>
      </c>
      <c r="H20" s="73"/>
      <c r="I20" s="74">
        <v>465968</v>
      </c>
      <c r="J20" s="73"/>
      <c r="K20" s="74">
        <v>241257</v>
      </c>
      <c r="L20" s="73"/>
      <c r="M20" s="74">
        <v>269506</v>
      </c>
      <c r="N20" s="75"/>
      <c r="O20" s="72">
        <f t="shared" si="0"/>
        <v>6482801</v>
      </c>
      <c r="P20" s="75"/>
      <c r="Q20" s="72">
        <f t="shared" si="2"/>
        <v>4426815</v>
      </c>
      <c r="R20" s="75"/>
      <c r="S20" s="72">
        <f t="shared" si="1"/>
        <v>4893176</v>
      </c>
    </row>
    <row r="21" spans="1:19" ht="14.25" customHeight="1" x14ac:dyDescent="0.2">
      <c r="A21" s="70" t="s">
        <v>68</v>
      </c>
      <c r="B21" s="73"/>
      <c r="C21" s="74">
        <v>-189207597</v>
      </c>
      <c r="D21" s="73"/>
      <c r="E21" s="74">
        <v>-190497784</v>
      </c>
      <c r="F21" s="73"/>
      <c r="G21" s="74">
        <v>-188634160</v>
      </c>
      <c r="H21" s="73"/>
      <c r="I21" s="74">
        <v>0</v>
      </c>
      <c r="J21" s="73"/>
      <c r="K21" s="74">
        <v>0</v>
      </c>
      <c r="L21" s="73"/>
      <c r="M21" s="74">
        <v>0</v>
      </c>
      <c r="N21" s="75"/>
      <c r="O21" s="111">
        <f t="shared" si="0"/>
        <v>-189207597</v>
      </c>
      <c r="P21" s="75"/>
      <c r="Q21" s="111">
        <f t="shared" si="2"/>
        <v>-190497784</v>
      </c>
      <c r="R21" s="75"/>
      <c r="S21" s="111">
        <f t="shared" si="1"/>
        <v>-188634160</v>
      </c>
    </row>
    <row r="22" spans="1:19" ht="14.25" customHeight="1" thickBot="1" x14ac:dyDescent="0.25">
      <c r="A22" s="76" t="s">
        <v>69</v>
      </c>
      <c r="B22" s="71" t="s">
        <v>6</v>
      </c>
      <c r="C22" s="78">
        <v>-196088606</v>
      </c>
      <c r="D22" s="71" t="s">
        <v>6</v>
      </c>
      <c r="E22" s="78">
        <v>-198095960</v>
      </c>
      <c r="F22" s="71" t="s">
        <v>6</v>
      </c>
      <c r="G22" s="78">
        <v>-191211382</v>
      </c>
      <c r="H22" s="71" t="s">
        <v>6</v>
      </c>
      <c r="I22" s="78">
        <v>1070085</v>
      </c>
      <c r="J22" s="71" t="s">
        <v>6</v>
      </c>
      <c r="K22" s="78">
        <v>855215</v>
      </c>
      <c r="L22" s="71" t="s">
        <v>6</v>
      </c>
      <c r="M22" s="78">
        <v>891778</v>
      </c>
      <c r="N22" s="71" t="s">
        <v>6</v>
      </c>
      <c r="O22" s="78">
        <f>C22+I22</f>
        <v>-195018521</v>
      </c>
      <c r="P22" s="71" t="s">
        <v>6</v>
      </c>
      <c r="Q22" s="78">
        <f>E22+K22</f>
        <v>-197240745</v>
      </c>
      <c r="R22" s="71" t="s">
        <v>6</v>
      </c>
      <c r="S22" s="113">
        <f t="shared" si="1"/>
        <v>-190319604</v>
      </c>
    </row>
    <row r="23" spans="1:19" ht="13.5" thickTop="1" x14ac:dyDescent="0.2">
      <c r="E23" s="74"/>
      <c r="F23" s="73"/>
      <c r="G23" s="74"/>
      <c r="K23" s="22"/>
      <c r="L23" s="64"/>
      <c r="M23" s="22"/>
      <c r="N23" s="64"/>
      <c r="O23" s="22"/>
      <c r="P23" s="64"/>
      <c r="Q23" s="22"/>
      <c r="R23" s="64"/>
      <c r="S23" s="22"/>
    </row>
  </sheetData>
  <mergeCells count="5">
    <mergeCell ref="B4:S4"/>
    <mergeCell ref="B5:S5"/>
    <mergeCell ref="O7:S7"/>
    <mergeCell ref="I7:M7"/>
    <mergeCell ref="C7:G7"/>
  </mergeCells>
  <phoneticPr fontId="2" type="noConversion"/>
  <pageMargins left="0" right="0" top="1" bottom="1" header="0.5" footer="0.5"/>
  <pageSetup paperSize="5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3"/>
  <sheetViews>
    <sheetView zoomScale="96" zoomScaleNormal="96" workbookViewId="0">
      <selection activeCell="G41" sqref="G41"/>
    </sheetView>
  </sheetViews>
  <sheetFormatPr defaultColWidth="9.140625" defaultRowHeight="12.75" x14ac:dyDescent="0.2"/>
  <cols>
    <col min="1" max="4" width="9.140625" style="1"/>
    <col min="5" max="5" width="11.5703125" style="1" customWidth="1"/>
    <col min="6" max="6" width="1.7109375" style="8" customWidth="1"/>
    <col min="7" max="7" width="14.7109375" style="1" customWidth="1"/>
    <col min="8" max="8" width="1.7109375" style="8" customWidth="1"/>
    <col min="9" max="9" width="15.42578125" style="1" customWidth="1"/>
    <col min="10" max="16384" width="9.140625" style="1"/>
  </cols>
  <sheetData>
    <row r="1" spans="1:9" s="45" customFormat="1" ht="17.25" customHeight="1" x14ac:dyDescent="0.2">
      <c r="F1" s="122" t="s">
        <v>48</v>
      </c>
      <c r="G1" s="122"/>
      <c r="H1" s="122"/>
      <c r="I1" s="122"/>
    </row>
    <row r="2" spans="1:9" s="45" customFormat="1" ht="16.5" customHeight="1" x14ac:dyDescent="0.2">
      <c r="A2" s="79"/>
      <c r="F2" s="7"/>
      <c r="G2" s="6">
        <v>2025</v>
      </c>
      <c r="H2" s="7"/>
      <c r="I2" s="6">
        <v>2024</v>
      </c>
    </row>
    <row r="3" spans="1:9" s="45" customFormat="1" ht="14.25" customHeight="1" x14ac:dyDescent="0.2">
      <c r="F3" s="7"/>
      <c r="G3" s="128" t="s">
        <v>12</v>
      </c>
      <c r="H3" s="128"/>
      <c r="I3" s="128"/>
    </row>
    <row r="4" spans="1:9" ht="18" customHeight="1" x14ac:dyDescent="0.2">
      <c r="A4" s="45" t="s">
        <v>50</v>
      </c>
    </row>
    <row r="5" spans="1:9" ht="13.5" customHeight="1" x14ac:dyDescent="0.2">
      <c r="A5" s="1" t="s">
        <v>16</v>
      </c>
    </row>
    <row r="6" spans="1:9" ht="13.5" customHeight="1" x14ac:dyDescent="0.2">
      <c r="A6" s="1" t="s">
        <v>18</v>
      </c>
    </row>
    <row r="7" spans="1:9" ht="13.5" customHeight="1" x14ac:dyDescent="0.2">
      <c r="A7" s="1" t="s">
        <v>19</v>
      </c>
    </row>
    <row r="8" spans="1:9" ht="13.5" customHeight="1" x14ac:dyDescent="0.2">
      <c r="A8" s="23" t="s">
        <v>203</v>
      </c>
    </row>
    <row r="9" spans="1:9" ht="13.5" customHeight="1" x14ac:dyDescent="0.2">
      <c r="A9" s="23" t="s">
        <v>204</v>
      </c>
    </row>
    <row r="10" spans="1:9" ht="13.5" customHeight="1" x14ac:dyDescent="0.2">
      <c r="A10" s="23" t="s">
        <v>205</v>
      </c>
    </row>
    <row r="11" spans="1:9" ht="13.5" customHeight="1" x14ac:dyDescent="0.2">
      <c r="A11" s="23" t="s">
        <v>206</v>
      </c>
      <c r="F11" s="80" t="s">
        <v>6</v>
      </c>
      <c r="G11" s="81">
        <v>-12.9</v>
      </c>
      <c r="H11" s="80" t="s">
        <v>6</v>
      </c>
      <c r="I11" s="81">
        <v>-11.8</v>
      </c>
    </row>
    <row r="12" spans="1:9" ht="18" customHeight="1" x14ac:dyDescent="0.2">
      <c r="A12" s="45" t="s">
        <v>28</v>
      </c>
    </row>
    <row r="13" spans="1:9" ht="13.5" customHeight="1" x14ac:dyDescent="0.2">
      <c r="A13" s="1" t="s">
        <v>88</v>
      </c>
      <c r="G13" s="82">
        <v>2.1</v>
      </c>
      <c r="I13" s="82">
        <v>0.3</v>
      </c>
    </row>
    <row r="14" spans="1:9" ht="13.5" customHeight="1" x14ac:dyDescent="0.2">
      <c r="A14" s="1" t="s">
        <v>87</v>
      </c>
      <c r="G14" s="82">
        <v>1.9</v>
      </c>
      <c r="I14" s="82">
        <v>1.8</v>
      </c>
    </row>
    <row r="15" spans="1:9" ht="13.5" customHeight="1" x14ac:dyDescent="0.2">
      <c r="A15" s="127" t="s">
        <v>86</v>
      </c>
      <c r="B15" s="127"/>
      <c r="C15" s="127"/>
      <c r="D15" s="127"/>
      <c r="E15" s="127"/>
      <c r="G15" s="83">
        <v>2</v>
      </c>
      <c r="I15" s="83">
        <v>2.1</v>
      </c>
    </row>
    <row r="16" spans="1:9" ht="13.5" customHeight="1" x14ac:dyDescent="0.2">
      <c r="A16" s="1" t="s">
        <v>78</v>
      </c>
      <c r="G16" s="84">
        <f>SUM(G13:G15)</f>
        <v>6</v>
      </c>
      <c r="I16" s="84">
        <f>SUM(I13:I15)</f>
        <v>4.2</v>
      </c>
    </row>
    <row r="17" spans="1:9" ht="18" customHeight="1" x14ac:dyDescent="0.2">
      <c r="A17" s="45" t="s">
        <v>29</v>
      </c>
    </row>
    <row r="18" spans="1:9" ht="17.25" customHeight="1" x14ac:dyDescent="0.2">
      <c r="A18" s="1" t="s">
        <v>17</v>
      </c>
    </row>
    <row r="19" spans="1:9" ht="13.5" customHeight="1" x14ac:dyDescent="0.2">
      <c r="A19" s="1" t="s">
        <v>20</v>
      </c>
    </row>
    <row r="20" spans="1:9" ht="13.5" customHeight="1" x14ac:dyDescent="0.2">
      <c r="A20" s="1" t="s">
        <v>21</v>
      </c>
    </row>
    <row r="21" spans="1:9" ht="13.5" customHeight="1" x14ac:dyDescent="0.2">
      <c r="A21" s="1" t="s">
        <v>70</v>
      </c>
    </row>
    <row r="22" spans="1:9" ht="13.5" customHeight="1" x14ac:dyDescent="0.2">
      <c r="A22" s="1" t="s">
        <v>71</v>
      </c>
    </row>
    <row r="23" spans="1:9" ht="13.5" customHeight="1" x14ac:dyDescent="0.2">
      <c r="A23" s="1" t="s">
        <v>72</v>
      </c>
    </row>
    <row r="24" spans="1:9" ht="13.5" customHeight="1" x14ac:dyDescent="0.2">
      <c r="A24" s="1" t="s">
        <v>73</v>
      </c>
    </row>
    <row r="25" spans="1:9" ht="13.5" customHeight="1" x14ac:dyDescent="0.2">
      <c r="A25" s="1" t="s">
        <v>74</v>
      </c>
    </row>
    <row r="26" spans="1:9" ht="13.5" customHeight="1" x14ac:dyDescent="0.2">
      <c r="A26" s="1" t="s">
        <v>85</v>
      </c>
      <c r="G26" s="83">
        <v>-31.6</v>
      </c>
      <c r="I26" s="83">
        <v>-26.1</v>
      </c>
    </row>
    <row r="27" spans="1:9" ht="16.5" customHeight="1" x14ac:dyDescent="0.2">
      <c r="A27" s="1" t="s">
        <v>76</v>
      </c>
      <c r="H27" s="1"/>
    </row>
    <row r="28" spans="1:9" ht="13.5" customHeight="1" x14ac:dyDescent="0.2">
      <c r="A28" s="1" t="s">
        <v>75</v>
      </c>
    </row>
    <row r="29" spans="1:9" ht="13.5" customHeight="1" x14ac:dyDescent="0.2">
      <c r="A29" s="1" t="s">
        <v>84</v>
      </c>
      <c r="G29" s="85">
        <v>-96.4</v>
      </c>
      <c r="H29" s="86"/>
      <c r="I29" s="85">
        <v>-98.3</v>
      </c>
    </row>
    <row r="30" spans="1:9" ht="13.5" customHeight="1" x14ac:dyDescent="0.2">
      <c r="A30" s="1" t="s">
        <v>77</v>
      </c>
      <c r="G30" s="81">
        <v>-8.9</v>
      </c>
      <c r="I30" s="81">
        <v>-6.6</v>
      </c>
    </row>
    <row r="31" spans="1:9" ht="13.5" customHeight="1" x14ac:dyDescent="0.2">
      <c r="A31" s="1" t="s">
        <v>207</v>
      </c>
      <c r="G31" s="81">
        <v>-4.4000000000000004</v>
      </c>
      <c r="I31" s="81">
        <v>-6.6</v>
      </c>
    </row>
    <row r="32" spans="1:9" ht="13.5" customHeight="1" x14ac:dyDescent="0.2">
      <c r="A32" s="1" t="s">
        <v>89</v>
      </c>
      <c r="F32" s="20"/>
      <c r="G32" s="81">
        <v>-27.1</v>
      </c>
      <c r="I32" s="81">
        <v>-35.700000000000003</v>
      </c>
    </row>
    <row r="33" spans="1:9" ht="13.5" customHeight="1" x14ac:dyDescent="0.2">
      <c r="A33" s="1" t="s">
        <v>79</v>
      </c>
      <c r="G33" s="81">
        <v>-1.2</v>
      </c>
      <c r="I33" s="81">
        <v>-1.2</v>
      </c>
    </row>
    <row r="34" spans="1:9" ht="13.5" customHeight="1" x14ac:dyDescent="0.2">
      <c r="A34" s="127" t="s">
        <v>172</v>
      </c>
      <c r="B34" s="127"/>
      <c r="C34" s="127"/>
      <c r="D34" s="127"/>
      <c r="E34" s="127"/>
      <c r="G34" s="81">
        <v>8.6999999999999993</v>
      </c>
      <c r="I34" s="81">
        <v>11.6</v>
      </c>
    </row>
    <row r="35" spans="1:9" ht="13.5" customHeight="1" x14ac:dyDescent="0.2">
      <c r="A35" s="1" t="s">
        <v>150</v>
      </c>
      <c r="G35" s="81">
        <v>-26</v>
      </c>
      <c r="I35" s="81">
        <v>-25.1</v>
      </c>
    </row>
    <row r="36" spans="1:9" ht="13.5" customHeight="1" x14ac:dyDescent="0.2">
      <c r="A36" s="1" t="s">
        <v>82</v>
      </c>
      <c r="G36" s="87">
        <v>-2.2999999999999998</v>
      </c>
      <c r="I36" s="87">
        <v>-2.5</v>
      </c>
    </row>
    <row r="37" spans="1:9" ht="13.5" customHeight="1" x14ac:dyDescent="0.2">
      <c r="A37" s="1" t="s">
        <v>83</v>
      </c>
      <c r="G37" s="81">
        <f>SUM(G26:G36)</f>
        <v>-189.20000000000002</v>
      </c>
      <c r="I37" s="81">
        <f>SUM(I26:I36)</f>
        <v>-190.5</v>
      </c>
    </row>
    <row r="38" spans="1:9" ht="15.75" customHeight="1" thickBot="1" x14ac:dyDescent="0.25">
      <c r="A38" s="45" t="s">
        <v>179</v>
      </c>
      <c r="F38" s="8" t="s">
        <v>6</v>
      </c>
      <c r="G38" s="88">
        <f>SUM(G11,G16,G37)</f>
        <v>-196.10000000000002</v>
      </c>
      <c r="I38" s="88">
        <f>SUM(I11,I16,I37)</f>
        <v>-198.1</v>
      </c>
    </row>
    <row r="39" spans="1:9" ht="17.25" customHeight="1" thickTop="1" x14ac:dyDescent="0.2">
      <c r="F39" s="1"/>
      <c r="H39" s="1"/>
    </row>
    <row r="40" spans="1:9" ht="13.5" customHeight="1" x14ac:dyDescent="0.2"/>
    <row r="73" spans="7:7" x14ac:dyDescent="0.2">
      <c r="G73" s="1">
        <v>0</v>
      </c>
    </row>
  </sheetData>
  <mergeCells count="4">
    <mergeCell ref="F1:I1"/>
    <mergeCell ref="A15:E15"/>
    <mergeCell ref="G3:I3"/>
    <mergeCell ref="A34:E34"/>
  </mergeCells>
  <phoneticPr fontId="2" type="noConversion"/>
  <pageMargins left="0" right="0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EF1E7-BED0-4072-865E-ED9655306DAC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O35"/>
  <sheetViews>
    <sheetView workbookViewId="0">
      <selection activeCell="I37" sqref="I37"/>
    </sheetView>
  </sheetViews>
  <sheetFormatPr defaultColWidth="9.140625" defaultRowHeight="12.75" x14ac:dyDescent="0.2"/>
  <cols>
    <col min="1" max="1" width="35.7109375" style="1" customWidth="1"/>
    <col min="2" max="2" width="2.5703125" style="1" customWidth="1"/>
    <col min="3" max="3" width="9.140625" style="1"/>
    <col min="4" max="4" width="2.5703125" style="1" customWidth="1"/>
    <col min="5" max="5" width="9.140625" style="1"/>
    <col min="6" max="6" width="2.5703125" style="1" customWidth="1"/>
    <col min="7" max="7" width="9.140625" style="1"/>
    <col min="8" max="8" width="2.5703125" style="1" customWidth="1"/>
    <col min="9" max="9" width="9.140625" style="1"/>
    <col min="10" max="10" width="2.5703125" style="1" customWidth="1"/>
    <col min="11" max="11" width="9.140625" style="1"/>
    <col min="12" max="12" width="2.5703125" style="1" customWidth="1"/>
    <col min="13" max="16384" width="9.140625" style="1"/>
  </cols>
  <sheetData>
    <row r="4" spans="1:15" x14ac:dyDescent="0.2">
      <c r="A4" s="89"/>
      <c r="B4" s="8"/>
      <c r="C4" s="129" t="s">
        <v>196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</row>
    <row r="5" spans="1:15" x14ac:dyDescent="0.2">
      <c r="A5" s="89"/>
      <c r="B5" s="90"/>
      <c r="C5" s="91" t="s">
        <v>33</v>
      </c>
      <c r="D5" s="92"/>
      <c r="E5" s="91" t="s">
        <v>34</v>
      </c>
      <c r="F5" s="92"/>
      <c r="G5" s="91" t="s">
        <v>35</v>
      </c>
      <c r="H5" s="92"/>
      <c r="I5" s="91" t="s">
        <v>36</v>
      </c>
      <c r="J5" s="92"/>
      <c r="K5" s="91" t="s">
        <v>37</v>
      </c>
      <c r="L5" s="92"/>
      <c r="M5" s="91" t="s">
        <v>25</v>
      </c>
    </row>
    <row r="6" spans="1:15" ht="15" customHeight="1" x14ac:dyDescent="0.2">
      <c r="A6" s="93" t="s">
        <v>80</v>
      </c>
      <c r="B6" s="90"/>
      <c r="L6" s="24"/>
      <c r="M6" s="94"/>
    </row>
    <row r="7" spans="1:15" ht="15" customHeight="1" x14ac:dyDescent="0.2">
      <c r="A7" s="93" t="s">
        <v>198</v>
      </c>
      <c r="B7" s="90"/>
      <c r="C7" s="24">
        <v>227646</v>
      </c>
      <c r="D7" s="24"/>
      <c r="E7" s="24">
        <v>263527</v>
      </c>
      <c r="F7" s="24"/>
      <c r="G7" s="24">
        <v>58783</v>
      </c>
      <c r="H7" s="24"/>
      <c r="I7" s="24">
        <v>92906</v>
      </c>
      <c r="J7" s="24"/>
      <c r="K7" s="24">
        <v>27750</v>
      </c>
      <c r="L7" s="24"/>
      <c r="M7" s="94">
        <v>670612</v>
      </c>
    </row>
    <row r="8" spans="1:15" s="96" customFormat="1" ht="15" customHeight="1" x14ac:dyDescent="0.2">
      <c r="A8" s="95"/>
      <c r="B8" s="130" t="s">
        <v>32</v>
      </c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</row>
    <row r="9" spans="1:15" ht="15" customHeight="1" x14ac:dyDescent="0.2">
      <c r="A9" s="89" t="s">
        <v>90</v>
      </c>
      <c r="B9" s="90" t="s">
        <v>6</v>
      </c>
      <c r="C9" s="97">
        <v>62</v>
      </c>
      <c r="D9" s="98" t="s">
        <v>6</v>
      </c>
      <c r="E9" s="97">
        <v>87.6</v>
      </c>
      <c r="F9" s="98" t="s">
        <v>6</v>
      </c>
      <c r="G9" s="97">
        <v>7.4</v>
      </c>
      <c r="H9" s="98" t="s">
        <v>6</v>
      </c>
      <c r="I9" s="97">
        <v>67.7</v>
      </c>
      <c r="J9" s="98" t="s">
        <v>6</v>
      </c>
      <c r="K9" s="97">
        <v>28.8</v>
      </c>
      <c r="L9" s="98" t="s">
        <v>6</v>
      </c>
      <c r="M9" s="97">
        <v>253.5</v>
      </c>
    </row>
    <row r="10" spans="1:15" ht="15" customHeight="1" x14ac:dyDescent="0.2">
      <c r="A10" s="89" t="s">
        <v>81</v>
      </c>
      <c r="B10" s="90"/>
      <c r="C10" s="99">
        <v>54.4</v>
      </c>
      <c r="D10" s="98"/>
      <c r="E10" s="99">
        <v>79.2</v>
      </c>
      <c r="F10" s="98"/>
      <c r="G10" s="99">
        <v>7.6</v>
      </c>
      <c r="H10" s="98"/>
      <c r="I10" s="99">
        <v>62.4</v>
      </c>
      <c r="J10" s="98"/>
      <c r="K10" s="99">
        <v>22.9</v>
      </c>
      <c r="L10" s="98"/>
      <c r="M10" s="99">
        <v>226.5</v>
      </c>
      <c r="O10" s="100"/>
    </row>
    <row r="11" spans="1:15" ht="15" customHeight="1" thickBot="1" x14ac:dyDescent="0.25">
      <c r="A11" s="89" t="s">
        <v>91</v>
      </c>
      <c r="B11" s="90" t="s">
        <v>6</v>
      </c>
      <c r="C11" s="101">
        <v>7.6</v>
      </c>
      <c r="D11" s="102" t="s">
        <v>6</v>
      </c>
      <c r="E11" s="101">
        <v>8.4</v>
      </c>
      <c r="F11" s="102" t="s">
        <v>6</v>
      </c>
      <c r="G11" s="101">
        <v>-0.2</v>
      </c>
      <c r="H11" s="102" t="s">
        <v>6</v>
      </c>
      <c r="I11" s="101">
        <v>5.3</v>
      </c>
      <c r="J11" s="102" t="s">
        <v>6</v>
      </c>
      <c r="K11" s="101">
        <v>5.9</v>
      </c>
      <c r="L11" s="102" t="s">
        <v>6</v>
      </c>
      <c r="M11" s="101">
        <v>27</v>
      </c>
    </row>
    <row r="12" spans="1:15" ht="15" customHeight="1" thickTop="1" x14ac:dyDescent="0.2">
      <c r="A12" s="89" t="s">
        <v>92</v>
      </c>
      <c r="B12" s="90"/>
      <c r="C12" s="103">
        <v>0.877</v>
      </c>
      <c r="D12" s="104"/>
      <c r="E12" s="103">
        <v>0.90400000000000003</v>
      </c>
      <c r="F12" s="104"/>
      <c r="G12" s="103">
        <v>1.0269999999999999</v>
      </c>
      <c r="H12" s="104"/>
      <c r="I12" s="103">
        <v>0.92200000000000004</v>
      </c>
      <c r="J12" s="104"/>
      <c r="K12" s="103">
        <v>0.79500000000000004</v>
      </c>
      <c r="L12" s="104"/>
      <c r="M12" s="103">
        <v>0.89300000000000002</v>
      </c>
    </row>
    <row r="13" spans="1:15" ht="15" customHeight="1" x14ac:dyDescent="0.2">
      <c r="A13" s="89" t="s">
        <v>93</v>
      </c>
      <c r="B13" s="90" t="s">
        <v>6</v>
      </c>
      <c r="C13" s="105">
        <v>1.4</v>
      </c>
      <c r="D13" s="106" t="s">
        <v>6</v>
      </c>
      <c r="E13" s="107">
        <v>1.9</v>
      </c>
      <c r="F13" s="106" t="s">
        <v>6</v>
      </c>
      <c r="G13" s="108">
        <v>0.129201709</v>
      </c>
      <c r="H13" s="102" t="s">
        <v>6</v>
      </c>
      <c r="I13" s="108">
        <v>1.3</v>
      </c>
      <c r="J13" s="102" t="s">
        <v>6</v>
      </c>
      <c r="K13" s="108">
        <v>1</v>
      </c>
      <c r="L13" s="102" t="s">
        <v>6</v>
      </c>
      <c r="M13" s="108">
        <v>5.7</v>
      </c>
    </row>
    <row r="14" spans="1:15" ht="7.5" customHeight="1" x14ac:dyDescent="0.2">
      <c r="A14" s="89" t="s">
        <v>14</v>
      </c>
      <c r="B14" s="90"/>
      <c r="C14" s="89"/>
      <c r="D14" s="90"/>
      <c r="E14" s="89"/>
      <c r="F14" s="90"/>
      <c r="G14" s="89"/>
      <c r="H14" s="90"/>
      <c r="I14" s="89"/>
      <c r="J14" s="90"/>
      <c r="K14" s="89"/>
      <c r="L14" s="90"/>
      <c r="M14" s="89"/>
    </row>
    <row r="15" spans="1:15" ht="15.75" customHeight="1" x14ac:dyDescent="0.2">
      <c r="A15" s="89" t="s">
        <v>46</v>
      </c>
      <c r="B15" s="90"/>
      <c r="C15" s="89"/>
      <c r="D15" s="90"/>
      <c r="E15" s="89"/>
      <c r="F15" s="90"/>
      <c r="G15" s="89"/>
      <c r="H15" s="90"/>
      <c r="I15" s="89"/>
      <c r="J15" s="90"/>
      <c r="K15" s="89"/>
      <c r="L15" s="90"/>
      <c r="M15" s="89"/>
    </row>
    <row r="16" spans="1:15" x14ac:dyDescent="0.2">
      <c r="A16" s="89" t="s">
        <v>38</v>
      </c>
      <c r="B16" s="90"/>
      <c r="C16" s="89"/>
      <c r="D16" s="90"/>
      <c r="E16" s="89"/>
      <c r="F16" s="90"/>
      <c r="G16" s="89"/>
      <c r="H16" s="90"/>
      <c r="I16" s="89"/>
      <c r="J16" s="90"/>
      <c r="K16" s="89"/>
      <c r="L16" s="90"/>
      <c r="M16" s="89"/>
    </row>
    <row r="17" spans="1:13" x14ac:dyDescent="0.2">
      <c r="A17" s="89" t="s">
        <v>173</v>
      </c>
      <c r="B17" s="90"/>
      <c r="C17" s="89"/>
      <c r="D17" s="90"/>
      <c r="E17" s="89"/>
      <c r="F17" s="90"/>
      <c r="G17" s="89"/>
      <c r="H17" s="90"/>
      <c r="I17" s="89"/>
      <c r="J17" s="90"/>
      <c r="K17" s="89"/>
      <c r="L17" s="90"/>
      <c r="M17" s="89"/>
    </row>
    <row r="22" spans="1:13" x14ac:dyDescent="0.2">
      <c r="A22" s="89"/>
      <c r="B22" s="8"/>
      <c r="C22" s="129" t="s">
        <v>191</v>
      </c>
      <c r="D22" s="129"/>
      <c r="E22" s="129"/>
      <c r="F22" s="129"/>
      <c r="G22" s="129"/>
      <c r="H22" s="129"/>
      <c r="I22" s="129"/>
      <c r="J22" s="129"/>
      <c r="K22" s="129"/>
      <c r="L22" s="129"/>
      <c r="M22" s="129"/>
    </row>
    <row r="23" spans="1:13" x14ac:dyDescent="0.2">
      <c r="A23" s="89"/>
      <c r="B23" s="90"/>
      <c r="C23" s="91" t="s">
        <v>33</v>
      </c>
      <c r="D23" s="92"/>
      <c r="E23" s="91" t="s">
        <v>34</v>
      </c>
      <c r="F23" s="92"/>
      <c r="G23" s="91" t="s">
        <v>35</v>
      </c>
      <c r="H23" s="92"/>
      <c r="I23" s="91" t="s">
        <v>36</v>
      </c>
      <c r="J23" s="92"/>
      <c r="K23" s="91" t="s">
        <v>37</v>
      </c>
      <c r="L23" s="92"/>
      <c r="M23" s="91" t="s">
        <v>25</v>
      </c>
    </row>
    <row r="24" spans="1:13" x14ac:dyDescent="0.2">
      <c r="A24" s="93" t="s">
        <v>80</v>
      </c>
      <c r="B24" s="90"/>
      <c r="L24" s="24"/>
      <c r="M24" s="94"/>
    </row>
    <row r="25" spans="1:13" x14ac:dyDescent="0.2">
      <c r="A25" s="93" t="s">
        <v>197</v>
      </c>
      <c r="B25" s="90"/>
      <c r="C25" s="24">
        <v>225452</v>
      </c>
      <c r="D25" s="24"/>
      <c r="E25" s="24">
        <v>260439</v>
      </c>
      <c r="F25" s="24"/>
      <c r="G25" s="24">
        <v>58280</v>
      </c>
      <c r="H25" s="24"/>
      <c r="I25" s="24">
        <v>91979</v>
      </c>
      <c r="J25" s="24"/>
      <c r="K25" s="24">
        <v>27651</v>
      </c>
      <c r="L25" s="24"/>
      <c r="M25" s="94">
        <v>663801</v>
      </c>
    </row>
    <row r="26" spans="1:13" x14ac:dyDescent="0.2">
      <c r="A26" s="95"/>
      <c r="B26" s="130" t="s">
        <v>32</v>
      </c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</row>
    <row r="27" spans="1:13" x14ac:dyDescent="0.2">
      <c r="A27" s="89" t="s">
        <v>90</v>
      </c>
      <c r="B27" s="90" t="s">
        <v>6</v>
      </c>
      <c r="C27" s="97">
        <v>61.576878956999998</v>
      </c>
      <c r="D27" s="98" t="s">
        <v>6</v>
      </c>
      <c r="E27" s="97">
        <v>84</v>
      </c>
      <c r="F27" s="98" t="s">
        <v>6</v>
      </c>
      <c r="G27" s="97">
        <v>7</v>
      </c>
      <c r="H27" s="98" t="s">
        <v>6</v>
      </c>
      <c r="I27" s="97">
        <v>65.8</v>
      </c>
      <c r="J27" s="98" t="s">
        <v>6</v>
      </c>
      <c r="K27" s="97">
        <v>27.8</v>
      </c>
      <c r="L27" s="98" t="s">
        <v>6</v>
      </c>
      <c r="M27" s="97">
        <v>246.2</v>
      </c>
    </row>
    <row r="28" spans="1:13" x14ac:dyDescent="0.2">
      <c r="A28" s="89" t="s">
        <v>81</v>
      </c>
      <c r="B28" s="90"/>
      <c r="C28" s="99">
        <v>51.9</v>
      </c>
      <c r="D28" s="98"/>
      <c r="E28" s="99">
        <v>72</v>
      </c>
      <c r="F28" s="98"/>
      <c r="G28" s="99">
        <v>6.8</v>
      </c>
      <c r="H28" s="98"/>
      <c r="I28" s="99">
        <v>58.7</v>
      </c>
      <c r="J28" s="98"/>
      <c r="K28" s="99">
        <v>21.1</v>
      </c>
      <c r="L28" s="98"/>
      <c r="M28" s="99">
        <v>210.5</v>
      </c>
    </row>
    <row r="29" spans="1:13" ht="13.5" thickBot="1" x14ac:dyDescent="0.25">
      <c r="A29" s="89" t="s">
        <v>91</v>
      </c>
      <c r="B29" s="90" t="s">
        <v>6</v>
      </c>
      <c r="C29" s="101">
        <v>9.6999999999999993</v>
      </c>
      <c r="D29" s="102" t="s">
        <v>6</v>
      </c>
      <c r="E29" s="101">
        <v>12</v>
      </c>
      <c r="F29" s="102" t="s">
        <v>6</v>
      </c>
      <c r="G29" s="101">
        <v>0.2</v>
      </c>
      <c r="H29" s="102" t="s">
        <v>6</v>
      </c>
      <c r="I29" s="101">
        <v>7.1</v>
      </c>
      <c r="J29" s="102" t="s">
        <v>6</v>
      </c>
      <c r="K29" s="101">
        <v>6.7</v>
      </c>
      <c r="L29" s="102" t="s">
        <v>6</v>
      </c>
      <c r="M29" s="101">
        <v>35.700000000000003</v>
      </c>
    </row>
    <row r="30" spans="1:13" ht="13.5" thickTop="1" x14ac:dyDescent="0.2">
      <c r="A30" s="89" t="s">
        <v>92</v>
      </c>
      <c r="B30" s="90"/>
      <c r="C30" s="103">
        <v>0.84299999999999997</v>
      </c>
      <c r="D30" s="104"/>
      <c r="E30" s="103">
        <v>0.85699999999999998</v>
      </c>
      <c r="F30" s="104"/>
      <c r="G30" s="103">
        <v>0.97099999999999997</v>
      </c>
      <c r="H30" s="104"/>
      <c r="I30" s="103">
        <v>0.89200000000000002</v>
      </c>
      <c r="J30" s="104"/>
      <c r="K30" s="103">
        <v>0.75900000000000001</v>
      </c>
      <c r="L30" s="104"/>
      <c r="M30" s="103">
        <v>0.85499999999999998</v>
      </c>
    </row>
    <row r="31" spans="1:13" x14ac:dyDescent="0.2">
      <c r="A31" s="89" t="s">
        <v>93</v>
      </c>
      <c r="B31" s="90" t="s">
        <v>6</v>
      </c>
      <c r="C31" s="105">
        <v>2.2999999999999998</v>
      </c>
      <c r="D31" s="106" t="s">
        <v>6</v>
      </c>
      <c r="E31" s="107">
        <v>2.6</v>
      </c>
      <c r="F31" s="106" t="s">
        <v>6</v>
      </c>
      <c r="G31" s="108">
        <v>0.1</v>
      </c>
      <c r="H31" s="102" t="s">
        <v>6</v>
      </c>
      <c r="I31" s="108">
        <v>1.9</v>
      </c>
      <c r="J31" s="102" t="s">
        <v>6</v>
      </c>
      <c r="K31" s="108">
        <v>1.3</v>
      </c>
      <c r="L31" s="102" t="s">
        <v>6</v>
      </c>
      <c r="M31" s="108">
        <v>8.1999999999999993</v>
      </c>
    </row>
    <row r="32" spans="1:13" x14ac:dyDescent="0.2">
      <c r="A32" s="89" t="s">
        <v>14</v>
      </c>
      <c r="B32" s="90"/>
      <c r="C32" s="89"/>
      <c r="D32" s="90"/>
      <c r="E32" s="89"/>
      <c r="F32" s="90"/>
      <c r="G32" s="89"/>
      <c r="H32" s="90"/>
      <c r="I32" s="89"/>
      <c r="J32" s="90"/>
      <c r="K32" s="89"/>
      <c r="L32" s="90"/>
      <c r="M32" s="89"/>
    </row>
    <row r="33" spans="1:13" x14ac:dyDescent="0.2">
      <c r="A33" s="89" t="s">
        <v>46</v>
      </c>
      <c r="B33" s="90"/>
      <c r="C33" s="89"/>
      <c r="D33" s="90"/>
      <c r="E33" s="89"/>
      <c r="F33" s="90"/>
      <c r="G33" s="89"/>
      <c r="H33" s="90"/>
      <c r="I33" s="89"/>
      <c r="J33" s="90"/>
      <c r="K33" s="89"/>
      <c r="L33" s="90"/>
      <c r="M33" s="89"/>
    </row>
    <row r="34" spans="1:13" x14ac:dyDescent="0.2">
      <c r="A34" s="89" t="s">
        <v>38</v>
      </c>
      <c r="B34" s="90"/>
      <c r="C34" s="89"/>
      <c r="D34" s="90"/>
      <c r="E34" s="89"/>
      <c r="F34" s="90"/>
      <c r="G34" s="89"/>
      <c r="H34" s="90"/>
      <c r="I34" s="89"/>
      <c r="J34" s="90"/>
      <c r="K34" s="89"/>
      <c r="L34" s="90"/>
      <c r="M34" s="89"/>
    </row>
    <row r="35" spans="1:13" x14ac:dyDescent="0.2">
      <c r="A35" s="89" t="s">
        <v>173</v>
      </c>
      <c r="B35" s="90"/>
      <c r="C35" s="89"/>
      <c r="D35" s="90"/>
      <c r="E35" s="89"/>
      <c r="F35" s="90"/>
      <c r="G35" s="89"/>
      <c r="H35" s="90"/>
      <c r="I35" s="89"/>
      <c r="J35" s="90"/>
      <c r="K35" s="89"/>
      <c r="L35" s="90"/>
      <c r="M35" s="89"/>
    </row>
  </sheetData>
  <mergeCells count="4">
    <mergeCell ref="C4:M4"/>
    <mergeCell ref="B8:M8"/>
    <mergeCell ref="C22:M22"/>
    <mergeCell ref="B26:M26"/>
  </mergeCells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9"/>
  <sheetViews>
    <sheetView topLeftCell="A3" zoomScaleNormal="100" workbookViewId="0">
      <selection activeCell="K29" sqref="K29"/>
    </sheetView>
  </sheetViews>
  <sheetFormatPr defaultColWidth="9.140625" defaultRowHeight="12.75" x14ac:dyDescent="0.2"/>
  <cols>
    <col min="1" max="1" width="35.5703125" style="1" customWidth="1"/>
    <col min="2" max="2" width="1.85546875" style="1" customWidth="1"/>
    <col min="3" max="3" width="13.28515625" style="1" customWidth="1"/>
    <col min="4" max="4" width="1.85546875" style="1" customWidth="1"/>
    <col min="5" max="5" width="12.5703125" style="1" customWidth="1"/>
    <col min="6" max="6" width="1.85546875" style="1" customWidth="1"/>
    <col min="7" max="7" width="13.28515625" style="1" customWidth="1"/>
    <col min="8" max="8" width="1.85546875" style="1" customWidth="1"/>
    <col min="9" max="9" width="13.28515625" style="1" customWidth="1"/>
    <col min="10" max="10" width="1.85546875" style="1" customWidth="1"/>
    <col min="11" max="11" width="11" style="1" customWidth="1"/>
    <col min="12" max="12" width="2.140625" style="1" customWidth="1"/>
    <col min="13" max="13" width="13.5703125" style="1" bestFit="1" customWidth="1"/>
    <col min="14" max="16384" width="9.140625" style="1"/>
  </cols>
  <sheetData>
    <row r="1" spans="1:13" hidden="1" x14ac:dyDescent="0.2">
      <c r="A1" s="131" t="s">
        <v>15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hidden="1" x14ac:dyDescent="0.2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</row>
    <row r="5" spans="1:13" ht="14.25" x14ac:dyDescent="0.2">
      <c r="A5" s="5"/>
      <c r="B5" s="133" t="s">
        <v>43</v>
      </c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</row>
    <row r="6" spans="1:13" ht="38.25" x14ac:dyDescent="0.2">
      <c r="B6" s="2"/>
      <c r="C6" s="3" t="s">
        <v>8</v>
      </c>
      <c r="D6" s="2"/>
      <c r="E6" s="3" t="s">
        <v>22</v>
      </c>
      <c r="F6" s="2"/>
      <c r="G6" s="3" t="s">
        <v>9</v>
      </c>
      <c r="H6" s="2"/>
      <c r="I6" s="3" t="s">
        <v>10</v>
      </c>
      <c r="J6" s="2"/>
      <c r="K6" s="3" t="s">
        <v>11</v>
      </c>
      <c r="L6" s="2"/>
      <c r="M6" s="3" t="s">
        <v>25</v>
      </c>
    </row>
    <row r="7" spans="1:13" x14ac:dyDescent="0.2">
      <c r="B7" s="2"/>
      <c r="C7" s="132" t="s">
        <v>5</v>
      </c>
      <c r="D7" s="132"/>
      <c r="E7" s="132"/>
      <c r="F7" s="132"/>
      <c r="G7" s="132"/>
      <c r="H7" s="132"/>
      <c r="I7" s="132"/>
      <c r="J7" s="132"/>
      <c r="K7" s="132"/>
      <c r="L7" s="132"/>
      <c r="M7" s="132"/>
    </row>
    <row r="8" spans="1:13" x14ac:dyDescent="0.2">
      <c r="A8" s="1" t="s">
        <v>199</v>
      </c>
      <c r="B8" s="1" t="s">
        <v>6</v>
      </c>
      <c r="C8" s="11">
        <v>4195861</v>
      </c>
      <c r="D8" s="11"/>
      <c r="E8" s="11">
        <v>-6346587</v>
      </c>
      <c r="F8" s="11">
        <v>0</v>
      </c>
      <c r="G8" s="11">
        <v>2835203</v>
      </c>
      <c r="H8" s="11">
        <v>0</v>
      </c>
      <c r="I8" s="11">
        <v>4888591</v>
      </c>
      <c r="J8" s="11">
        <v>0</v>
      </c>
      <c r="K8" s="11">
        <v>0</v>
      </c>
      <c r="M8" s="22">
        <v>5573068</v>
      </c>
    </row>
    <row r="9" spans="1:13" x14ac:dyDescent="0.2">
      <c r="A9" s="1" t="s">
        <v>114</v>
      </c>
      <c r="B9" s="24"/>
      <c r="C9" s="11">
        <v>112387407</v>
      </c>
      <c r="D9" s="11"/>
      <c r="E9" s="11">
        <v>2502186</v>
      </c>
      <c r="F9" s="11"/>
      <c r="G9" s="11">
        <v>52934</v>
      </c>
      <c r="H9" s="11"/>
      <c r="I9" s="11">
        <v>6994386</v>
      </c>
      <c r="J9" s="11"/>
      <c r="K9" s="11">
        <v>-6154126</v>
      </c>
      <c r="L9" s="22"/>
      <c r="M9" s="22">
        <v>115782787</v>
      </c>
    </row>
    <row r="10" spans="1:13" x14ac:dyDescent="0.2">
      <c r="A10" s="1" t="s">
        <v>115</v>
      </c>
      <c r="B10" s="24"/>
      <c r="C10" s="11">
        <v>-105270980</v>
      </c>
      <c r="D10" s="11"/>
      <c r="E10" s="11">
        <v>-14524464</v>
      </c>
      <c r="F10" s="11"/>
      <c r="G10" s="11">
        <v>-4312735</v>
      </c>
      <c r="H10" s="11"/>
      <c r="I10" s="11">
        <v>-11906788</v>
      </c>
      <c r="J10" s="11"/>
      <c r="K10" s="11">
        <v>5308936</v>
      </c>
      <c r="L10" s="22"/>
      <c r="M10" s="22">
        <v>-130706031</v>
      </c>
    </row>
    <row r="11" spans="1:13" x14ac:dyDescent="0.2">
      <c r="A11" s="1" t="s">
        <v>117</v>
      </c>
      <c r="B11" s="24"/>
      <c r="C11" s="11">
        <v>-7275177</v>
      </c>
      <c r="D11" s="11"/>
      <c r="E11" s="11">
        <v>10877079</v>
      </c>
      <c r="F11" s="11"/>
      <c r="G11" s="11">
        <v>3395720</v>
      </c>
      <c r="H11" s="11"/>
      <c r="I11" s="11">
        <v>4965232</v>
      </c>
      <c r="J11" s="11"/>
      <c r="K11" s="11">
        <v>845190</v>
      </c>
      <c r="L11" s="64"/>
      <c r="M11" s="22">
        <v>12808044</v>
      </c>
    </row>
    <row r="12" spans="1:13" hidden="1" x14ac:dyDescent="0.2">
      <c r="A12" s="1" t="s">
        <v>174</v>
      </c>
      <c r="B12" s="24"/>
      <c r="C12" s="11">
        <v>0</v>
      </c>
      <c r="D12" s="11"/>
      <c r="E12" s="11">
        <v>0</v>
      </c>
      <c r="F12" s="11"/>
      <c r="G12" s="11">
        <v>0</v>
      </c>
      <c r="H12" s="11"/>
      <c r="I12" s="11">
        <v>0</v>
      </c>
      <c r="J12" s="11"/>
      <c r="K12" s="11">
        <v>0</v>
      </c>
      <c r="L12" s="64"/>
      <c r="M12" s="22">
        <v>0</v>
      </c>
    </row>
    <row r="13" spans="1:13" x14ac:dyDescent="0.2">
      <c r="A13" s="1" t="s">
        <v>200</v>
      </c>
      <c r="C13" s="55">
        <v>4037111</v>
      </c>
      <c r="E13" s="55">
        <v>-7491786</v>
      </c>
      <c r="F13" s="55">
        <v>0</v>
      </c>
      <c r="G13" s="55">
        <v>1971122</v>
      </c>
      <c r="H13" s="55">
        <v>0</v>
      </c>
      <c r="I13" s="55">
        <v>4941421</v>
      </c>
      <c r="J13" s="55">
        <v>0</v>
      </c>
      <c r="K13" s="55">
        <v>0</v>
      </c>
      <c r="L13" s="55">
        <v>0</v>
      </c>
      <c r="M13" s="55">
        <v>3457868</v>
      </c>
    </row>
    <row r="14" spans="1:13" x14ac:dyDescent="0.2">
      <c r="A14" s="1" t="s">
        <v>116</v>
      </c>
      <c r="B14" s="24"/>
      <c r="C14" s="11">
        <v>117208228</v>
      </c>
      <c r="E14" s="11">
        <v>2810544</v>
      </c>
      <c r="G14" s="11">
        <v>61653</v>
      </c>
      <c r="I14" s="11">
        <v>7060156</v>
      </c>
      <c r="K14" s="11">
        <v>-6044340</v>
      </c>
      <c r="M14" s="11">
        <v>121096241</v>
      </c>
    </row>
    <row r="15" spans="1:13" x14ac:dyDescent="0.2">
      <c r="A15" s="1" t="s">
        <v>115</v>
      </c>
      <c r="B15" s="24"/>
      <c r="C15" s="11">
        <v>-109610157</v>
      </c>
      <c r="E15" s="11">
        <v>-15578006</v>
      </c>
      <c r="G15" s="11">
        <v>-4353789</v>
      </c>
      <c r="I15" s="11">
        <v>-15373313</v>
      </c>
      <c r="K15" s="11">
        <v>4933771</v>
      </c>
      <c r="M15" s="11">
        <v>-139981494</v>
      </c>
    </row>
    <row r="16" spans="1:13" x14ac:dyDescent="0.2">
      <c r="A16" s="1" t="s">
        <v>118</v>
      </c>
      <c r="B16" s="24"/>
      <c r="C16" s="11">
        <v>-7628526</v>
      </c>
      <c r="E16" s="11">
        <v>15557243</v>
      </c>
      <c r="G16" s="11">
        <v>3778495</v>
      </c>
      <c r="I16" s="11">
        <v>8528455</v>
      </c>
      <c r="K16" s="11">
        <v>1110569</v>
      </c>
      <c r="M16" s="11">
        <v>21346236</v>
      </c>
    </row>
    <row r="17" spans="1:13" hidden="1" x14ac:dyDescent="0.2">
      <c r="A17" s="1" t="s">
        <v>174</v>
      </c>
      <c r="B17" s="24"/>
      <c r="C17" s="11">
        <v>0</v>
      </c>
      <c r="E17" s="11">
        <v>0</v>
      </c>
      <c r="G17" s="11">
        <v>0</v>
      </c>
      <c r="I17" s="11">
        <v>0</v>
      </c>
      <c r="K17" s="11">
        <v>0</v>
      </c>
      <c r="M17" s="11">
        <v>0</v>
      </c>
    </row>
    <row r="18" spans="1:13" ht="13.5" thickBot="1" x14ac:dyDescent="0.25">
      <c r="A18" s="1" t="s">
        <v>201</v>
      </c>
      <c r="B18" s="24" t="s">
        <v>6</v>
      </c>
      <c r="C18" s="25">
        <v>4006656</v>
      </c>
      <c r="D18" s="24" t="s">
        <v>6</v>
      </c>
      <c r="E18" s="25">
        <v>-4702005</v>
      </c>
      <c r="F18" s="24" t="s">
        <v>6</v>
      </c>
      <c r="G18" s="25">
        <v>1457481</v>
      </c>
      <c r="H18" s="24" t="s">
        <v>6</v>
      </c>
      <c r="I18" s="25">
        <v>5156719</v>
      </c>
      <c r="J18" s="24" t="s">
        <v>6</v>
      </c>
      <c r="K18" s="25">
        <v>0</v>
      </c>
      <c r="L18" s="24" t="s">
        <v>6</v>
      </c>
      <c r="M18" s="25">
        <v>5918851</v>
      </c>
    </row>
    <row r="19" spans="1:13" ht="13.5" thickTop="1" x14ac:dyDescent="0.2"/>
  </sheetData>
  <mergeCells count="3">
    <mergeCell ref="A1:M2"/>
    <mergeCell ref="C7:M7"/>
    <mergeCell ref="B5:M5"/>
  </mergeCells>
  <pageMargins left="0.5" right="0.5" top="1" bottom="1" header="0.5" footer="0.5"/>
  <pageSetup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F17"/>
  <sheetViews>
    <sheetView zoomScaleNormal="100" workbookViewId="0">
      <selection activeCell="F17" sqref="F17"/>
    </sheetView>
  </sheetViews>
  <sheetFormatPr defaultColWidth="9.140625" defaultRowHeight="12.75" x14ac:dyDescent="0.2"/>
  <cols>
    <col min="1" max="1" width="40.85546875" style="1" customWidth="1"/>
    <col min="2" max="2" width="2" style="1" customWidth="1"/>
    <col min="3" max="3" width="11.42578125" style="1" customWidth="1"/>
    <col min="4" max="4" width="5.85546875" style="1" customWidth="1"/>
    <col min="5" max="5" width="2" style="1" customWidth="1"/>
    <col min="6" max="6" width="11.42578125" style="1" customWidth="1"/>
    <col min="7" max="16384" width="9.140625" style="1"/>
  </cols>
  <sheetData>
    <row r="2" spans="1:6" ht="15.75" customHeight="1" x14ac:dyDescent="0.2">
      <c r="A2" s="40"/>
      <c r="B2" s="134" t="s">
        <v>30</v>
      </c>
      <c r="C2" s="134"/>
      <c r="D2" s="134"/>
      <c r="E2" s="134"/>
      <c r="F2" s="134"/>
    </row>
    <row r="3" spans="1:6" ht="12.75" customHeight="1" x14ac:dyDescent="0.2">
      <c r="A3" s="40"/>
      <c r="B3" s="134" t="s">
        <v>31</v>
      </c>
      <c r="C3" s="134"/>
      <c r="D3" s="134"/>
      <c r="E3" s="134"/>
      <c r="F3" s="134"/>
    </row>
    <row r="4" spans="1:6" ht="13.5" thickBot="1" x14ac:dyDescent="0.25">
      <c r="A4" s="40"/>
      <c r="B4" s="135">
        <v>2025</v>
      </c>
      <c r="C4" s="135"/>
      <c r="D4" s="109"/>
      <c r="E4" s="135">
        <v>2024</v>
      </c>
      <c r="F4" s="135"/>
    </row>
    <row r="5" spans="1:6" x14ac:dyDescent="0.2">
      <c r="A5" s="109"/>
      <c r="B5" s="134" t="s">
        <v>5</v>
      </c>
      <c r="C5" s="134"/>
      <c r="D5" s="134"/>
      <c r="E5" s="134"/>
      <c r="F5" s="134"/>
    </row>
    <row r="6" spans="1:6" ht="23.25" customHeight="1" x14ac:dyDescent="0.2">
      <c r="A6" s="10" t="s">
        <v>151</v>
      </c>
      <c r="B6" s="10" t="s">
        <v>6</v>
      </c>
      <c r="C6" s="27">
        <v>9869</v>
      </c>
      <c r="D6" s="10"/>
      <c r="E6" s="10" t="s">
        <v>6</v>
      </c>
      <c r="F6" s="27">
        <v>30371</v>
      </c>
    </row>
    <row r="7" spans="1:6" ht="15.75" customHeight="1" x14ac:dyDescent="0.2">
      <c r="A7" s="10" t="s">
        <v>119</v>
      </c>
      <c r="B7" s="10"/>
      <c r="C7" s="27">
        <v>1150</v>
      </c>
      <c r="D7" s="10"/>
      <c r="E7" s="10"/>
      <c r="F7" s="27">
        <v>15383</v>
      </c>
    </row>
    <row r="8" spans="1:6" x14ac:dyDescent="0.2">
      <c r="A8" s="10" t="s">
        <v>120</v>
      </c>
      <c r="B8" s="10"/>
      <c r="C8" s="27">
        <v>112893</v>
      </c>
      <c r="D8" s="10"/>
      <c r="E8" s="10"/>
      <c r="F8" s="27">
        <v>119955</v>
      </c>
    </row>
    <row r="9" spans="1:6" x14ac:dyDescent="0.2">
      <c r="A9" s="10" t="s">
        <v>153</v>
      </c>
      <c r="B9" s="10"/>
      <c r="C9" s="27">
        <v>1161</v>
      </c>
      <c r="D9" s="10"/>
      <c r="E9" s="10"/>
      <c r="F9" s="27">
        <v>299</v>
      </c>
    </row>
    <row r="10" spans="1:6" x14ac:dyDescent="0.2">
      <c r="A10" s="10" t="s">
        <v>121</v>
      </c>
      <c r="B10" s="10"/>
      <c r="C10" s="27">
        <v>8037</v>
      </c>
      <c r="D10" s="10"/>
      <c r="E10" s="10"/>
      <c r="F10" s="27">
        <v>13040</v>
      </c>
    </row>
    <row r="11" spans="1:6" x14ac:dyDescent="0.2">
      <c r="A11" s="10" t="s">
        <v>152</v>
      </c>
      <c r="B11" s="10"/>
      <c r="C11" s="27">
        <v>13691</v>
      </c>
      <c r="D11" s="10"/>
      <c r="E11" s="10"/>
      <c r="F11" s="27">
        <v>26054</v>
      </c>
    </row>
    <row r="12" spans="1:6" x14ac:dyDescent="0.2">
      <c r="A12" s="10" t="s">
        <v>122</v>
      </c>
      <c r="B12" s="10"/>
      <c r="C12" s="27">
        <v>3138</v>
      </c>
      <c r="D12" s="10"/>
      <c r="E12" s="10"/>
      <c r="F12" s="27">
        <v>5383</v>
      </c>
    </row>
    <row r="13" spans="1:6" x14ac:dyDescent="0.2">
      <c r="A13" s="10" t="s">
        <v>123</v>
      </c>
      <c r="B13" s="10"/>
      <c r="C13" s="27">
        <v>56549</v>
      </c>
      <c r="D13" s="10"/>
      <c r="E13" s="10"/>
      <c r="F13" s="27">
        <v>7486</v>
      </c>
    </row>
    <row r="14" spans="1:6" x14ac:dyDescent="0.2">
      <c r="A14" s="10" t="s">
        <v>124</v>
      </c>
      <c r="B14" s="10"/>
      <c r="C14" s="27">
        <v>2989</v>
      </c>
      <c r="D14" s="10"/>
      <c r="E14" s="10"/>
      <c r="F14" s="27">
        <v>5958</v>
      </c>
    </row>
    <row r="15" spans="1:6" x14ac:dyDescent="0.2">
      <c r="A15" s="10" t="s">
        <v>125</v>
      </c>
      <c r="B15" s="10"/>
      <c r="C15" s="43">
        <v>1506</v>
      </c>
      <c r="D15" s="10"/>
      <c r="E15" s="10"/>
      <c r="F15" s="43">
        <v>729</v>
      </c>
    </row>
    <row r="16" spans="1:6" ht="13.5" thickBot="1" x14ac:dyDescent="0.25">
      <c r="A16" s="21" t="s">
        <v>126</v>
      </c>
      <c r="B16" s="10" t="s">
        <v>6</v>
      </c>
      <c r="C16" s="110">
        <f>SUM(C6:C15)</f>
        <v>210983</v>
      </c>
      <c r="D16" s="10"/>
      <c r="E16" s="10" t="s">
        <v>6</v>
      </c>
      <c r="F16" s="110">
        <f>SUM(F6:F15)</f>
        <v>224658</v>
      </c>
    </row>
    <row r="17" ht="13.5" thickTop="1" x14ac:dyDescent="0.2"/>
  </sheetData>
  <mergeCells count="5">
    <mergeCell ref="B2:F2"/>
    <mergeCell ref="B3:F3"/>
    <mergeCell ref="B5:F5"/>
    <mergeCell ref="B4:C4"/>
    <mergeCell ref="E4:F4"/>
  </mergeCells>
  <pageMargins left="0.31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I239"/>
  <sheetViews>
    <sheetView zoomScale="115" zoomScaleNormal="115" workbookViewId="0">
      <selection activeCell="A17" sqref="A17"/>
    </sheetView>
  </sheetViews>
  <sheetFormatPr defaultColWidth="9.140625" defaultRowHeight="12.75" outlineLevelRow="2" x14ac:dyDescent="0.2"/>
  <cols>
    <col min="1" max="1" width="46.42578125" style="1" customWidth="1"/>
    <col min="2" max="2" width="1.42578125" style="1" customWidth="1"/>
    <col min="3" max="3" width="7.5703125" style="1" customWidth="1"/>
    <col min="4" max="4" width="1.42578125" style="1" customWidth="1"/>
    <col min="5" max="5" width="7.5703125" style="1" customWidth="1"/>
    <col min="6" max="6" width="2.7109375" style="1" hidden="1" customWidth="1"/>
    <col min="7" max="7" width="1.42578125" style="1" customWidth="1"/>
    <col min="8" max="8" width="7.5703125" style="1" customWidth="1"/>
    <col min="9" max="9" width="2.7109375" style="1" customWidth="1"/>
    <col min="10" max="16384" width="9.140625" style="1"/>
  </cols>
  <sheetData>
    <row r="2" spans="1:8" x14ac:dyDescent="0.2">
      <c r="C2" s="136" t="s">
        <v>8</v>
      </c>
      <c r="D2" s="136"/>
      <c r="E2" s="136"/>
      <c r="F2" s="136"/>
      <c r="G2" s="136"/>
      <c r="H2" s="136"/>
    </row>
    <row r="3" spans="1:8" x14ac:dyDescent="0.2">
      <c r="C3" s="6">
        <v>2025</v>
      </c>
      <c r="D3" s="7"/>
      <c r="E3" s="6">
        <v>2024</v>
      </c>
      <c r="F3" s="8"/>
      <c r="G3" s="8"/>
      <c r="H3" s="6">
        <v>2023</v>
      </c>
    </row>
    <row r="4" spans="1:8" x14ac:dyDescent="0.2">
      <c r="C4" s="128" t="s">
        <v>7</v>
      </c>
      <c r="D4" s="128"/>
      <c r="E4" s="128"/>
      <c r="F4" s="128"/>
      <c r="G4" s="128"/>
      <c r="H4" s="128"/>
    </row>
    <row r="5" spans="1:8" x14ac:dyDescent="0.2">
      <c r="A5" s="10" t="s">
        <v>127</v>
      </c>
    </row>
    <row r="6" spans="1:8" x14ac:dyDescent="0.2">
      <c r="A6" s="10" t="s">
        <v>128</v>
      </c>
      <c r="F6" s="11"/>
      <c r="G6" s="11"/>
    </row>
    <row r="7" spans="1:8" x14ac:dyDescent="0.2">
      <c r="A7" s="10" t="s">
        <v>129</v>
      </c>
      <c r="F7" s="11"/>
      <c r="G7" s="11"/>
    </row>
    <row r="8" spans="1:8" x14ac:dyDescent="0.2">
      <c r="A8" s="10" t="s">
        <v>170</v>
      </c>
      <c r="B8" s="8" t="s">
        <v>6</v>
      </c>
      <c r="C8" s="11">
        <v>131</v>
      </c>
      <c r="D8" s="8" t="s">
        <v>6</v>
      </c>
      <c r="E8" s="11">
        <v>0</v>
      </c>
      <c r="F8" s="12"/>
      <c r="G8" s="8" t="s">
        <v>6</v>
      </c>
      <c r="H8" s="1">
        <v>85</v>
      </c>
    </row>
    <row r="9" spans="1:8" x14ac:dyDescent="0.2">
      <c r="A9" s="10" t="s">
        <v>130</v>
      </c>
      <c r="F9" s="11"/>
      <c r="G9" s="11"/>
    </row>
    <row r="10" spans="1:8" x14ac:dyDescent="0.2">
      <c r="A10" s="10" t="s">
        <v>149</v>
      </c>
      <c r="C10" s="13">
        <v>1312</v>
      </c>
      <c r="E10" s="13">
        <v>1954</v>
      </c>
      <c r="F10" s="11"/>
      <c r="G10" s="11"/>
      <c r="H10" s="13">
        <v>2727</v>
      </c>
    </row>
    <row r="11" spans="1:8" hidden="1" x14ac:dyDescent="0.2">
      <c r="A11" s="10" t="s">
        <v>175</v>
      </c>
      <c r="C11" s="13"/>
      <c r="E11" s="13"/>
      <c r="F11" s="11"/>
      <c r="G11" s="11"/>
      <c r="H11" s="13"/>
    </row>
    <row r="12" spans="1:8" hidden="1" x14ac:dyDescent="0.2">
      <c r="A12" s="10" t="s">
        <v>176</v>
      </c>
      <c r="C12" s="11">
        <v>0</v>
      </c>
      <c r="E12" s="11">
        <v>0</v>
      </c>
      <c r="F12" s="14"/>
      <c r="G12" s="14"/>
      <c r="H12" s="11">
        <v>0</v>
      </c>
    </row>
    <row r="13" spans="1:8" x14ac:dyDescent="0.2">
      <c r="A13" s="10" t="s">
        <v>146</v>
      </c>
      <c r="C13" s="15">
        <v>2344</v>
      </c>
      <c r="D13" s="16"/>
      <c r="E13" s="15">
        <v>2443</v>
      </c>
      <c r="F13" s="17"/>
      <c r="G13" s="17"/>
      <c r="H13" s="15">
        <v>2166</v>
      </c>
    </row>
    <row r="14" spans="1:8" outlineLevel="2" x14ac:dyDescent="0.2">
      <c r="A14" s="10" t="s">
        <v>171</v>
      </c>
      <c r="C14" s="18">
        <v>0</v>
      </c>
      <c r="E14" s="18">
        <v>0</v>
      </c>
      <c r="F14" s="19"/>
      <c r="G14" s="11"/>
      <c r="H14" s="18">
        <v>500</v>
      </c>
    </row>
    <row r="15" spans="1:8" ht="13.5" customHeight="1" x14ac:dyDescent="0.2">
      <c r="A15" s="20" t="s">
        <v>131</v>
      </c>
    </row>
    <row r="16" spans="1:8" x14ac:dyDescent="0.2">
      <c r="A16" s="21" t="s">
        <v>147</v>
      </c>
      <c r="C16" s="22">
        <v>3787</v>
      </c>
      <c r="E16" s="22">
        <v>4397</v>
      </c>
      <c r="F16" s="11"/>
      <c r="G16" s="11"/>
      <c r="H16" s="22">
        <v>5478</v>
      </c>
    </row>
    <row r="17" spans="1:9" x14ac:dyDescent="0.2">
      <c r="A17" s="10" t="s">
        <v>208</v>
      </c>
      <c r="C17" s="1">
        <v>5</v>
      </c>
      <c r="E17" s="1">
        <v>5</v>
      </c>
      <c r="F17" s="11"/>
      <c r="G17" s="11"/>
      <c r="H17" s="1">
        <v>5</v>
      </c>
    </row>
    <row r="18" spans="1:9" ht="13.5" thickBot="1" x14ac:dyDescent="0.25">
      <c r="A18" s="23" t="s">
        <v>148</v>
      </c>
      <c r="B18" s="24" t="s">
        <v>6</v>
      </c>
      <c r="C18" s="25">
        <f>SUM(C16:C17)</f>
        <v>3792</v>
      </c>
      <c r="D18" s="8" t="s">
        <v>6</v>
      </c>
      <c r="E18" s="25">
        <f>SUM(E16:E17)</f>
        <v>4402</v>
      </c>
      <c r="F18" s="11"/>
      <c r="G18" s="8" t="s">
        <v>6</v>
      </c>
      <c r="H18" s="26">
        <f>SUM(H16:H17)</f>
        <v>5483</v>
      </c>
      <c r="I18" s="11"/>
    </row>
    <row r="19" spans="1:9" ht="12.75" customHeight="1" thickTop="1" x14ac:dyDescent="0.2">
      <c r="A19" s="10" t="s">
        <v>49</v>
      </c>
      <c r="I19" s="11"/>
    </row>
    <row r="20" spans="1:9" x14ac:dyDescent="0.2">
      <c r="A20" s="137" t="s">
        <v>180</v>
      </c>
      <c r="B20" s="137"/>
      <c r="C20" s="137"/>
      <c r="D20" s="137"/>
      <c r="E20" s="137"/>
      <c r="F20" s="137"/>
      <c r="G20" s="137"/>
      <c r="H20" s="137"/>
      <c r="I20" s="11"/>
    </row>
    <row r="21" spans="1:9" x14ac:dyDescent="0.2">
      <c r="A21" s="138" t="s">
        <v>181</v>
      </c>
      <c r="B21" s="138"/>
      <c r="C21" s="138"/>
      <c r="D21" s="138"/>
      <c r="E21" s="138"/>
      <c r="F21" s="138"/>
      <c r="G21" s="138"/>
      <c r="H21" s="138"/>
      <c r="I21" s="11"/>
    </row>
    <row r="22" spans="1:9" x14ac:dyDescent="0.2">
      <c r="A22" s="22" t="s">
        <v>182</v>
      </c>
      <c r="E22" s="27"/>
    </row>
    <row r="23" spans="1:9" x14ac:dyDescent="0.2">
      <c r="A23" s="22"/>
      <c r="E23" s="27"/>
    </row>
    <row r="24" spans="1:9" x14ac:dyDescent="0.2">
      <c r="A24" s="22"/>
      <c r="E24" s="27"/>
    </row>
    <row r="25" spans="1:9" x14ac:dyDescent="0.2">
      <c r="A25" s="28"/>
      <c r="E25" s="27"/>
    </row>
    <row r="26" spans="1:9" x14ac:dyDescent="0.2">
      <c r="A26" s="22"/>
      <c r="E26" s="27"/>
    </row>
    <row r="27" spans="1:9" x14ac:dyDescent="0.2">
      <c r="A27" s="29"/>
      <c r="E27" s="27"/>
    </row>
    <row r="28" spans="1:9" x14ac:dyDescent="0.2">
      <c r="A28" s="29"/>
      <c r="E28" s="27"/>
    </row>
    <row r="29" spans="1:9" x14ac:dyDescent="0.2">
      <c r="A29" s="29"/>
      <c r="E29" s="27"/>
    </row>
    <row r="30" spans="1:9" x14ac:dyDescent="0.2">
      <c r="A30" s="29"/>
    </row>
    <row r="31" spans="1:9" x14ac:dyDescent="0.2">
      <c r="A31" s="29"/>
    </row>
    <row r="32" spans="1:9" x14ac:dyDescent="0.2">
      <c r="A32" s="29"/>
    </row>
    <row r="33" spans="1:1" x14ac:dyDescent="0.2">
      <c r="A33" s="29"/>
    </row>
    <row r="34" spans="1:1" x14ac:dyDescent="0.2">
      <c r="A34" s="29"/>
    </row>
    <row r="35" spans="1:1" x14ac:dyDescent="0.2">
      <c r="A35" s="29"/>
    </row>
    <row r="36" spans="1:1" x14ac:dyDescent="0.2">
      <c r="A36" s="29"/>
    </row>
    <row r="37" spans="1:1" x14ac:dyDescent="0.2">
      <c r="A37" s="29"/>
    </row>
    <row r="38" spans="1:1" x14ac:dyDescent="0.2">
      <c r="A38" s="29"/>
    </row>
    <row r="39" spans="1:1" x14ac:dyDescent="0.2">
      <c r="A39" s="29"/>
    </row>
    <row r="40" spans="1:1" x14ac:dyDescent="0.2">
      <c r="A40" s="29"/>
    </row>
    <row r="41" spans="1:1" x14ac:dyDescent="0.2">
      <c r="A41" s="29"/>
    </row>
    <row r="42" spans="1:1" x14ac:dyDescent="0.2">
      <c r="A42" s="29"/>
    </row>
    <row r="43" spans="1:1" x14ac:dyDescent="0.2">
      <c r="A43" s="22"/>
    </row>
    <row r="44" spans="1:1" x14ac:dyDescent="0.2">
      <c r="A44" s="30"/>
    </row>
    <row r="45" spans="1:1" x14ac:dyDescent="0.2">
      <c r="A45" s="30"/>
    </row>
    <row r="46" spans="1:1" x14ac:dyDescent="0.2">
      <c r="A46" s="30"/>
    </row>
    <row r="47" spans="1:1" x14ac:dyDescent="0.2">
      <c r="A47" s="30"/>
    </row>
    <row r="48" spans="1:1" x14ac:dyDescent="0.2">
      <c r="A48" s="30"/>
    </row>
    <row r="49" spans="1:1" x14ac:dyDescent="0.2">
      <c r="A49" s="30"/>
    </row>
    <row r="50" spans="1:1" x14ac:dyDescent="0.2">
      <c r="A50" s="30"/>
    </row>
    <row r="51" spans="1:1" x14ac:dyDescent="0.2">
      <c r="A51" s="30"/>
    </row>
    <row r="52" spans="1:1" x14ac:dyDescent="0.2">
      <c r="A52" s="30"/>
    </row>
    <row r="53" spans="1:1" x14ac:dyDescent="0.2">
      <c r="A53" s="30"/>
    </row>
    <row r="54" spans="1:1" x14ac:dyDescent="0.2">
      <c r="A54" s="30"/>
    </row>
    <row r="55" spans="1:1" x14ac:dyDescent="0.2">
      <c r="A55" s="30"/>
    </row>
    <row r="56" spans="1:1" x14ac:dyDescent="0.2">
      <c r="A56" s="30"/>
    </row>
    <row r="57" spans="1:1" x14ac:dyDescent="0.2">
      <c r="A57" s="30"/>
    </row>
    <row r="58" spans="1:1" x14ac:dyDescent="0.2">
      <c r="A58" s="30"/>
    </row>
    <row r="59" spans="1:1" x14ac:dyDescent="0.2">
      <c r="A59" s="30"/>
    </row>
    <row r="60" spans="1:1" x14ac:dyDescent="0.2">
      <c r="A60" s="30"/>
    </row>
    <row r="61" spans="1:1" x14ac:dyDescent="0.2">
      <c r="A61" s="30"/>
    </row>
    <row r="62" spans="1:1" x14ac:dyDescent="0.2">
      <c r="A62" s="30"/>
    </row>
    <row r="63" spans="1:1" x14ac:dyDescent="0.2">
      <c r="A63" s="30"/>
    </row>
    <row r="64" spans="1:1" x14ac:dyDescent="0.2">
      <c r="A64" s="30"/>
    </row>
    <row r="65" spans="1:1" x14ac:dyDescent="0.2">
      <c r="A65" s="30"/>
    </row>
    <row r="66" spans="1:1" x14ac:dyDescent="0.2">
      <c r="A66" s="30"/>
    </row>
    <row r="67" spans="1:1" x14ac:dyDescent="0.2">
      <c r="A67" s="30"/>
    </row>
    <row r="68" spans="1:1" x14ac:dyDescent="0.2">
      <c r="A68" s="30"/>
    </row>
    <row r="69" spans="1:1" x14ac:dyDescent="0.2">
      <c r="A69" s="30"/>
    </row>
    <row r="70" spans="1:1" x14ac:dyDescent="0.2">
      <c r="A70" s="30"/>
    </row>
    <row r="71" spans="1:1" x14ac:dyDescent="0.2">
      <c r="A71" s="30"/>
    </row>
    <row r="72" spans="1:1" x14ac:dyDescent="0.2">
      <c r="A72" s="30"/>
    </row>
    <row r="73" spans="1:1" x14ac:dyDescent="0.2">
      <c r="A73" s="30"/>
    </row>
    <row r="74" spans="1:1" x14ac:dyDescent="0.2">
      <c r="A74" s="31"/>
    </row>
    <row r="75" spans="1:1" x14ac:dyDescent="0.2">
      <c r="A75" s="31"/>
    </row>
    <row r="76" spans="1:1" x14ac:dyDescent="0.2">
      <c r="A76" s="31"/>
    </row>
    <row r="77" spans="1:1" x14ac:dyDescent="0.2">
      <c r="A77" s="31"/>
    </row>
    <row r="78" spans="1:1" x14ac:dyDescent="0.2">
      <c r="A78" s="31"/>
    </row>
    <row r="79" spans="1:1" x14ac:dyDescent="0.2">
      <c r="A79" s="31"/>
    </row>
    <row r="80" spans="1:1" x14ac:dyDescent="0.2">
      <c r="A80" s="31"/>
    </row>
    <row r="81" spans="1:1" x14ac:dyDescent="0.2">
      <c r="A81" s="31"/>
    </row>
    <row r="82" spans="1:1" x14ac:dyDescent="0.2">
      <c r="A82" s="31"/>
    </row>
    <row r="83" spans="1:1" x14ac:dyDescent="0.2">
      <c r="A83" s="31"/>
    </row>
    <row r="84" spans="1:1" x14ac:dyDescent="0.2">
      <c r="A84" s="31"/>
    </row>
    <row r="85" spans="1:1" x14ac:dyDescent="0.2">
      <c r="A85" s="31"/>
    </row>
    <row r="86" spans="1:1" x14ac:dyDescent="0.2">
      <c r="A86" s="31"/>
    </row>
    <row r="87" spans="1:1" x14ac:dyDescent="0.2">
      <c r="A87" s="31"/>
    </row>
    <row r="88" spans="1:1" x14ac:dyDescent="0.2">
      <c r="A88" s="31"/>
    </row>
    <row r="89" spans="1:1" x14ac:dyDescent="0.2">
      <c r="A89" s="31"/>
    </row>
    <row r="90" spans="1:1" x14ac:dyDescent="0.2">
      <c r="A90" s="31"/>
    </row>
    <row r="91" spans="1:1" x14ac:dyDescent="0.2">
      <c r="A91" s="31"/>
    </row>
    <row r="92" spans="1:1" x14ac:dyDescent="0.2">
      <c r="A92" s="31"/>
    </row>
    <row r="93" spans="1:1" x14ac:dyDescent="0.2">
      <c r="A93" s="31"/>
    </row>
    <row r="94" spans="1:1" x14ac:dyDescent="0.2">
      <c r="A94" s="31"/>
    </row>
    <row r="95" spans="1:1" x14ac:dyDescent="0.2">
      <c r="A95" s="31"/>
    </row>
    <row r="96" spans="1:1" x14ac:dyDescent="0.2">
      <c r="A96" s="31"/>
    </row>
    <row r="97" spans="1:1" x14ac:dyDescent="0.2">
      <c r="A97" s="31"/>
    </row>
    <row r="98" spans="1:1" x14ac:dyDescent="0.2">
      <c r="A98" s="31"/>
    </row>
    <row r="99" spans="1:1" x14ac:dyDescent="0.2">
      <c r="A99" s="31"/>
    </row>
    <row r="100" spans="1:1" x14ac:dyDescent="0.2">
      <c r="A100" s="31"/>
    </row>
    <row r="101" spans="1:1" x14ac:dyDescent="0.2">
      <c r="A101" s="31"/>
    </row>
    <row r="102" spans="1:1" x14ac:dyDescent="0.2">
      <c r="A102" s="31"/>
    </row>
    <row r="103" spans="1:1" x14ac:dyDescent="0.2">
      <c r="A103" s="31"/>
    </row>
    <row r="104" spans="1:1" x14ac:dyDescent="0.2">
      <c r="A104" s="31"/>
    </row>
    <row r="105" spans="1:1" x14ac:dyDescent="0.2">
      <c r="A105" s="31"/>
    </row>
    <row r="106" spans="1:1" x14ac:dyDescent="0.2">
      <c r="A106" s="31"/>
    </row>
    <row r="107" spans="1:1" x14ac:dyDescent="0.2">
      <c r="A107" s="31"/>
    </row>
    <row r="108" spans="1:1" x14ac:dyDescent="0.2">
      <c r="A108" s="31"/>
    </row>
    <row r="109" spans="1:1" x14ac:dyDescent="0.2">
      <c r="A109" s="31"/>
    </row>
    <row r="110" spans="1:1" x14ac:dyDescent="0.2">
      <c r="A110" s="31"/>
    </row>
    <row r="111" spans="1:1" x14ac:dyDescent="0.2">
      <c r="A111" s="31"/>
    </row>
    <row r="112" spans="1:1" x14ac:dyDescent="0.2">
      <c r="A112" s="31"/>
    </row>
    <row r="113" spans="1:1" x14ac:dyDescent="0.2">
      <c r="A113" s="31"/>
    </row>
    <row r="114" spans="1:1" x14ac:dyDescent="0.2">
      <c r="A114" s="31"/>
    </row>
    <row r="115" spans="1:1" x14ac:dyDescent="0.2">
      <c r="A115" s="31"/>
    </row>
    <row r="116" spans="1:1" x14ac:dyDescent="0.2">
      <c r="A116" s="31"/>
    </row>
    <row r="117" spans="1:1" x14ac:dyDescent="0.2">
      <c r="A117" s="31"/>
    </row>
    <row r="118" spans="1:1" x14ac:dyDescent="0.2">
      <c r="A118" s="31"/>
    </row>
    <row r="119" spans="1:1" x14ac:dyDescent="0.2">
      <c r="A119" s="31"/>
    </row>
    <row r="120" spans="1:1" x14ac:dyDescent="0.2">
      <c r="A120" s="31"/>
    </row>
    <row r="121" spans="1:1" x14ac:dyDescent="0.2">
      <c r="A121" s="31"/>
    </row>
    <row r="122" spans="1:1" x14ac:dyDescent="0.2">
      <c r="A122" s="31"/>
    </row>
    <row r="123" spans="1:1" x14ac:dyDescent="0.2">
      <c r="A123" s="31"/>
    </row>
    <row r="124" spans="1:1" x14ac:dyDescent="0.2">
      <c r="A124" s="31"/>
    </row>
    <row r="125" spans="1:1" x14ac:dyDescent="0.2">
      <c r="A125" s="31"/>
    </row>
    <row r="126" spans="1:1" x14ac:dyDescent="0.2">
      <c r="A126" s="31"/>
    </row>
    <row r="127" spans="1:1" x14ac:dyDescent="0.2">
      <c r="A127" s="31"/>
    </row>
    <row r="128" spans="1:1" x14ac:dyDescent="0.2">
      <c r="A128" s="31"/>
    </row>
    <row r="129" spans="1:1" x14ac:dyDescent="0.2">
      <c r="A129" s="31"/>
    </row>
    <row r="130" spans="1:1" x14ac:dyDescent="0.2">
      <c r="A130" s="31"/>
    </row>
    <row r="131" spans="1:1" x14ac:dyDescent="0.2">
      <c r="A131" s="31"/>
    </row>
    <row r="132" spans="1:1" x14ac:dyDescent="0.2">
      <c r="A132" s="31"/>
    </row>
    <row r="133" spans="1:1" x14ac:dyDescent="0.2">
      <c r="A133" s="31"/>
    </row>
    <row r="134" spans="1:1" x14ac:dyDescent="0.2">
      <c r="A134" s="31"/>
    </row>
    <row r="135" spans="1:1" x14ac:dyDescent="0.2">
      <c r="A135" s="31"/>
    </row>
    <row r="136" spans="1:1" x14ac:dyDescent="0.2">
      <c r="A136" s="31"/>
    </row>
    <row r="137" spans="1:1" x14ac:dyDescent="0.2">
      <c r="A137" s="31"/>
    </row>
    <row r="138" spans="1:1" x14ac:dyDescent="0.2">
      <c r="A138" s="31"/>
    </row>
    <row r="139" spans="1:1" x14ac:dyDescent="0.2">
      <c r="A139" s="31"/>
    </row>
    <row r="140" spans="1:1" x14ac:dyDescent="0.2">
      <c r="A140" s="31"/>
    </row>
    <row r="141" spans="1:1" x14ac:dyDescent="0.2">
      <c r="A141" s="31"/>
    </row>
    <row r="142" spans="1:1" x14ac:dyDescent="0.2">
      <c r="A142" s="31"/>
    </row>
    <row r="143" spans="1:1" x14ac:dyDescent="0.2">
      <c r="A143" s="31"/>
    </row>
    <row r="144" spans="1:1" x14ac:dyDescent="0.2">
      <c r="A144" s="31"/>
    </row>
    <row r="145" spans="1:1" x14ac:dyDescent="0.2">
      <c r="A145" s="31"/>
    </row>
    <row r="146" spans="1:1" x14ac:dyDescent="0.2">
      <c r="A146" s="31"/>
    </row>
    <row r="147" spans="1:1" x14ac:dyDescent="0.2">
      <c r="A147" s="31"/>
    </row>
    <row r="148" spans="1:1" x14ac:dyDescent="0.2">
      <c r="A148" s="31"/>
    </row>
    <row r="149" spans="1:1" x14ac:dyDescent="0.2">
      <c r="A149" s="31"/>
    </row>
    <row r="150" spans="1:1" x14ac:dyDescent="0.2">
      <c r="A150" s="31"/>
    </row>
    <row r="151" spans="1:1" x14ac:dyDescent="0.2">
      <c r="A151" s="31"/>
    </row>
    <row r="152" spans="1:1" x14ac:dyDescent="0.2">
      <c r="A152" s="31"/>
    </row>
    <row r="153" spans="1:1" x14ac:dyDescent="0.2">
      <c r="A153" s="31"/>
    </row>
    <row r="154" spans="1:1" x14ac:dyDescent="0.2">
      <c r="A154" s="31"/>
    </row>
    <row r="155" spans="1:1" x14ac:dyDescent="0.2">
      <c r="A155" s="31"/>
    </row>
    <row r="156" spans="1:1" x14ac:dyDescent="0.2">
      <c r="A156" s="31"/>
    </row>
    <row r="157" spans="1:1" x14ac:dyDescent="0.2">
      <c r="A157" s="31"/>
    </row>
    <row r="158" spans="1:1" x14ac:dyDescent="0.2">
      <c r="A158" s="31"/>
    </row>
    <row r="159" spans="1:1" x14ac:dyDescent="0.2">
      <c r="A159" s="31"/>
    </row>
    <row r="160" spans="1:1" x14ac:dyDescent="0.2">
      <c r="A160" s="31"/>
    </row>
    <row r="161" spans="1:1" x14ac:dyDescent="0.2">
      <c r="A161" s="31"/>
    </row>
    <row r="162" spans="1:1" x14ac:dyDescent="0.2">
      <c r="A162" s="31"/>
    </row>
    <row r="163" spans="1:1" x14ac:dyDescent="0.2">
      <c r="A163" s="31"/>
    </row>
    <row r="164" spans="1:1" x14ac:dyDescent="0.2">
      <c r="A164" s="31"/>
    </row>
    <row r="165" spans="1:1" x14ac:dyDescent="0.2">
      <c r="A165" s="31"/>
    </row>
    <row r="166" spans="1:1" x14ac:dyDescent="0.2">
      <c r="A166" s="31"/>
    </row>
    <row r="167" spans="1:1" x14ac:dyDescent="0.2">
      <c r="A167" s="31"/>
    </row>
    <row r="168" spans="1:1" x14ac:dyDescent="0.2">
      <c r="A168" s="31"/>
    </row>
    <row r="169" spans="1:1" x14ac:dyDescent="0.2">
      <c r="A169" s="31"/>
    </row>
    <row r="170" spans="1:1" x14ac:dyDescent="0.2">
      <c r="A170" s="31"/>
    </row>
    <row r="171" spans="1:1" x14ac:dyDescent="0.2">
      <c r="A171" s="31"/>
    </row>
    <row r="172" spans="1:1" x14ac:dyDescent="0.2">
      <c r="A172" s="31"/>
    </row>
    <row r="173" spans="1:1" x14ac:dyDescent="0.2">
      <c r="A173" s="31"/>
    </row>
    <row r="174" spans="1:1" x14ac:dyDescent="0.2">
      <c r="A174" s="31"/>
    </row>
    <row r="175" spans="1:1" x14ac:dyDescent="0.2">
      <c r="A175" s="31"/>
    </row>
    <row r="176" spans="1:1" x14ac:dyDescent="0.2">
      <c r="A176" s="31"/>
    </row>
    <row r="177" spans="1:1" x14ac:dyDescent="0.2">
      <c r="A177" s="31"/>
    </row>
    <row r="178" spans="1:1" x14ac:dyDescent="0.2">
      <c r="A178" s="31"/>
    </row>
    <row r="179" spans="1:1" x14ac:dyDescent="0.2">
      <c r="A179" s="31"/>
    </row>
    <row r="180" spans="1:1" x14ac:dyDescent="0.2">
      <c r="A180" s="31"/>
    </row>
    <row r="181" spans="1:1" x14ac:dyDescent="0.2">
      <c r="A181" s="31"/>
    </row>
    <row r="182" spans="1:1" x14ac:dyDescent="0.2">
      <c r="A182" s="31"/>
    </row>
    <row r="183" spans="1:1" x14ac:dyDescent="0.2">
      <c r="A183" s="31"/>
    </row>
    <row r="184" spans="1:1" x14ac:dyDescent="0.2">
      <c r="A184" s="31"/>
    </row>
    <row r="185" spans="1:1" x14ac:dyDescent="0.2">
      <c r="A185" s="31"/>
    </row>
    <row r="186" spans="1:1" x14ac:dyDescent="0.2">
      <c r="A186" s="31"/>
    </row>
    <row r="187" spans="1:1" x14ac:dyDescent="0.2">
      <c r="A187" s="31"/>
    </row>
    <row r="188" spans="1:1" x14ac:dyDescent="0.2">
      <c r="A188" s="31"/>
    </row>
    <row r="189" spans="1:1" x14ac:dyDescent="0.2">
      <c r="A189" s="31"/>
    </row>
    <row r="190" spans="1:1" x14ac:dyDescent="0.2">
      <c r="A190" s="31"/>
    </row>
    <row r="191" spans="1:1" x14ac:dyDescent="0.2">
      <c r="A191" s="31"/>
    </row>
    <row r="192" spans="1:1" x14ac:dyDescent="0.2">
      <c r="A192" s="31"/>
    </row>
    <row r="193" spans="1:1" x14ac:dyDescent="0.2">
      <c r="A193" s="31"/>
    </row>
    <row r="194" spans="1:1" x14ac:dyDescent="0.2">
      <c r="A194" s="31"/>
    </row>
    <row r="195" spans="1:1" x14ac:dyDescent="0.2">
      <c r="A195" s="31"/>
    </row>
    <row r="196" spans="1:1" x14ac:dyDescent="0.2">
      <c r="A196" s="31"/>
    </row>
    <row r="197" spans="1:1" x14ac:dyDescent="0.2">
      <c r="A197" s="31"/>
    </row>
    <row r="198" spans="1:1" x14ac:dyDescent="0.2">
      <c r="A198" s="31"/>
    </row>
    <row r="199" spans="1:1" x14ac:dyDescent="0.2">
      <c r="A199" s="31"/>
    </row>
    <row r="200" spans="1:1" x14ac:dyDescent="0.2">
      <c r="A200" s="31"/>
    </row>
    <row r="201" spans="1:1" x14ac:dyDescent="0.2">
      <c r="A201" s="31"/>
    </row>
    <row r="202" spans="1:1" x14ac:dyDescent="0.2">
      <c r="A202" s="31"/>
    </row>
    <row r="203" spans="1:1" x14ac:dyDescent="0.2">
      <c r="A203" s="31"/>
    </row>
    <row r="204" spans="1:1" x14ac:dyDescent="0.2">
      <c r="A204" s="31"/>
    </row>
    <row r="205" spans="1:1" x14ac:dyDescent="0.2">
      <c r="A205" s="31"/>
    </row>
    <row r="206" spans="1:1" x14ac:dyDescent="0.2">
      <c r="A206" s="31"/>
    </row>
    <row r="207" spans="1:1" x14ac:dyDescent="0.2">
      <c r="A207" s="31"/>
    </row>
    <row r="208" spans="1:1" x14ac:dyDescent="0.2">
      <c r="A208" s="31"/>
    </row>
    <row r="209" spans="1:1" x14ac:dyDescent="0.2">
      <c r="A209" s="31"/>
    </row>
    <row r="210" spans="1:1" x14ac:dyDescent="0.2">
      <c r="A210" s="31"/>
    </row>
    <row r="211" spans="1:1" x14ac:dyDescent="0.2">
      <c r="A211" s="31"/>
    </row>
    <row r="212" spans="1:1" x14ac:dyDescent="0.2">
      <c r="A212" s="31"/>
    </row>
    <row r="213" spans="1:1" x14ac:dyDescent="0.2">
      <c r="A213" s="31"/>
    </row>
    <row r="214" spans="1:1" x14ac:dyDescent="0.2">
      <c r="A214" s="31"/>
    </row>
    <row r="215" spans="1:1" x14ac:dyDescent="0.2">
      <c r="A215" s="31"/>
    </row>
    <row r="216" spans="1:1" x14ac:dyDescent="0.2">
      <c r="A216" s="31"/>
    </row>
    <row r="217" spans="1:1" x14ac:dyDescent="0.2">
      <c r="A217" s="31"/>
    </row>
    <row r="218" spans="1:1" x14ac:dyDescent="0.2">
      <c r="A218" s="31"/>
    </row>
    <row r="219" spans="1:1" x14ac:dyDescent="0.2">
      <c r="A219" s="31"/>
    </row>
    <row r="220" spans="1:1" x14ac:dyDescent="0.2">
      <c r="A220" s="31"/>
    </row>
    <row r="221" spans="1:1" x14ac:dyDescent="0.2">
      <c r="A221" s="31"/>
    </row>
    <row r="222" spans="1:1" x14ac:dyDescent="0.2">
      <c r="A222" s="31"/>
    </row>
    <row r="223" spans="1:1" x14ac:dyDescent="0.2">
      <c r="A223" s="31"/>
    </row>
    <row r="224" spans="1:1" x14ac:dyDescent="0.2">
      <c r="A224" s="31"/>
    </row>
    <row r="225" spans="1:1" x14ac:dyDescent="0.2">
      <c r="A225" s="31"/>
    </row>
    <row r="226" spans="1:1" x14ac:dyDescent="0.2">
      <c r="A226" s="31"/>
    </row>
    <row r="227" spans="1:1" x14ac:dyDescent="0.2">
      <c r="A227" s="31"/>
    </row>
    <row r="228" spans="1:1" x14ac:dyDescent="0.2">
      <c r="A228" s="31"/>
    </row>
    <row r="229" spans="1:1" x14ac:dyDescent="0.2">
      <c r="A229" s="31"/>
    </row>
    <row r="230" spans="1:1" x14ac:dyDescent="0.2">
      <c r="A230" s="31"/>
    </row>
    <row r="231" spans="1:1" x14ac:dyDescent="0.2">
      <c r="A231" s="31"/>
    </row>
    <row r="232" spans="1:1" x14ac:dyDescent="0.2">
      <c r="A232" s="31"/>
    </row>
    <row r="233" spans="1:1" x14ac:dyDescent="0.2">
      <c r="A233" s="31"/>
    </row>
    <row r="234" spans="1:1" x14ac:dyDescent="0.2">
      <c r="A234" s="31"/>
    </row>
    <row r="235" spans="1:1" x14ac:dyDescent="0.2">
      <c r="A235" s="31"/>
    </row>
    <row r="236" spans="1:1" x14ac:dyDescent="0.2">
      <c r="A236" s="31"/>
    </row>
    <row r="237" spans="1:1" x14ac:dyDescent="0.2">
      <c r="A237" s="31"/>
    </row>
    <row r="238" spans="1:1" x14ac:dyDescent="0.2">
      <c r="A238" s="31"/>
    </row>
    <row r="239" spans="1:1" x14ac:dyDescent="0.2">
      <c r="A239" s="31"/>
    </row>
  </sheetData>
  <mergeCells count="4">
    <mergeCell ref="C2:H2"/>
    <mergeCell ref="C4:H4"/>
    <mergeCell ref="A20:H20"/>
    <mergeCell ref="A21:H21"/>
  </mergeCells>
  <pageMargins left="0.75" right="0.75" top="1" bottom="1" header="0.5" footer="0.5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7</vt:i4>
      </vt:variant>
    </vt:vector>
  </HeadingPairs>
  <TitlesOfParts>
    <vt:vector size="17" baseType="lpstr">
      <vt:lpstr>Changes in Net Position Pg12-13</vt:lpstr>
      <vt:lpstr>Net Position Pg. 18-19</vt:lpstr>
      <vt:lpstr>Components of Net Deficit Pg.20</vt:lpstr>
      <vt:lpstr>Sheet1</vt:lpstr>
      <vt:lpstr>Pension statistics Pg. 21</vt:lpstr>
      <vt:lpstr>Governmental Funds Table Pg. 22</vt:lpstr>
      <vt:lpstr>Pollution Remediation Pg. 23</vt:lpstr>
      <vt:lpstr>General Fund Pg. 28</vt:lpstr>
      <vt:lpstr>Govt. &amp; BTA Activities Pg. 31</vt:lpstr>
      <vt:lpstr>NYC &amp; City-Related Debt Pg. 32</vt:lpstr>
      <vt:lpstr>'Changes in Net Position Pg12-13'!Print_Area</vt:lpstr>
      <vt:lpstr>'Components of Net Deficit Pg.20'!Print_Area</vt:lpstr>
      <vt:lpstr>'General Fund Pg. 28'!Print_Area</vt:lpstr>
      <vt:lpstr>'Governmental Funds Table Pg. 22'!Print_Area</vt:lpstr>
      <vt:lpstr>'Net Position Pg. 18-19'!Print_Area</vt:lpstr>
      <vt:lpstr>'NYC &amp; City-Related Debt Pg. 32'!Print_Area</vt:lpstr>
      <vt:lpstr>'Pollution Remediation Pg. 23'!Print_Area</vt:lpstr>
    </vt:vector>
  </TitlesOfParts>
  <Company>NYC Office of the Comptroller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kknappe</dc:creator>
  <cp:lastModifiedBy>Jeffers-Beaubrun, Yvonne</cp:lastModifiedBy>
  <cp:lastPrinted>2022-10-20T14:39:40Z</cp:lastPrinted>
  <dcterms:created xsi:type="dcterms:W3CDTF">2005-11-25T15:11:44Z</dcterms:created>
  <dcterms:modified xsi:type="dcterms:W3CDTF">2025-11-24T14:06:56Z</dcterms:modified>
</cp:coreProperties>
</file>